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0" windowWidth="28800" windowHeight="12300"/>
  </bookViews>
  <sheets>
    <sheet name="0503721" sheetId="1" r:id="rId1"/>
  </sheets>
  <definedNames>
    <definedName name="_xlnm.Print_Area" localSheetId="0">'0503721'!$A$1:$J$215</definedName>
  </definedNames>
  <calcPr calcId="124519" fullPrecision="0"/>
</workbook>
</file>

<file path=xl/calcChain.xml><?xml version="1.0" encoding="utf-8"?>
<calcChain xmlns="http://schemas.openxmlformats.org/spreadsheetml/2006/main">
  <c r="H22" i="1"/>
  <c r="H28"/>
  <c r="H35"/>
  <c r="H34"/>
  <c r="H47"/>
  <c r="H46"/>
  <c r="H52"/>
  <c r="H51"/>
  <c r="H59"/>
  <c r="H58"/>
  <c r="H57"/>
  <c r="H56"/>
  <c r="H55"/>
  <c r="H71"/>
  <c r="H75"/>
  <c r="H74"/>
  <c r="H87"/>
  <c r="H86"/>
  <c r="E18" l="1"/>
  <c r="F18"/>
  <c r="G18"/>
  <c r="H19"/>
  <c r="H18" s="1"/>
  <c r="E21"/>
  <c r="F21"/>
  <c r="G21"/>
  <c r="H21"/>
  <c r="E24"/>
  <c r="F24"/>
  <c r="G24"/>
  <c r="H25"/>
  <c r="H24" s="1"/>
  <c r="E27"/>
  <c r="F27"/>
  <c r="G27"/>
  <c r="H27"/>
  <c r="E30"/>
  <c r="F30"/>
  <c r="G30"/>
  <c r="H31"/>
  <c r="H30" s="1"/>
  <c r="E33"/>
  <c r="F33"/>
  <c r="G33"/>
  <c r="H33"/>
  <c r="E42"/>
  <c r="F42"/>
  <c r="G42"/>
  <c r="H43"/>
  <c r="H42" s="1"/>
  <c r="E45"/>
  <c r="F45"/>
  <c r="G45"/>
  <c r="H45"/>
  <c r="E50"/>
  <c r="F50"/>
  <c r="G50"/>
  <c r="H50"/>
  <c r="E54"/>
  <c r="F54"/>
  <c r="G54"/>
  <c r="H54"/>
  <c r="E61"/>
  <c r="F61"/>
  <c r="G61"/>
  <c r="H62"/>
  <c r="H61" s="1"/>
  <c r="E64"/>
  <c r="F64"/>
  <c r="G64"/>
  <c r="H65"/>
  <c r="H64" s="1"/>
  <c r="E67"/>
  <c r="F67"/>
  <c r="G67"/>
  <c r="H68"/>
  <c r="H67" s="1"/>
  <c r="E70"/>
  <c r="F70"/>
  <c r="G70"/>
  <c r="H70"/>
  <c r="E73"/>
  <c r="F73"/>
  <c r="G73"/>
  <c r="H73"/>
  <c r="E77"/>
  <c r="F77"/>
  <c r="G77"/>
  <c r="H78"/>
  <c r="H77" s="1"/>
  <c r="E85"/>
  <c r="F85"/>
  <c r="G85"/>
  <c r="H85"/>
  <c r="H91"/>
  <c r="E93"/>
  <c r="F93"/>
  <c r="G93"/>
  <c r="H94"/>
  <c r="H95"/>
  <c r="E96"/>
  <c r="F96"/>
  <c r="G96"/>
  <c r="H97"/>
  <c r="H96" s="1"/>
  <c r="H98"/>
  <c r="E99"/>
  <c r="F99"/>
  <c r="G99"/>
  <c r="H100"/>
  <c r="H101"/>
  <c r="H99" s="1"/>
  <c r="E102"/>
  <c r="F102"/>
  <c r="G102"/>
  <c r="H103"/>
  <c r="H104"/>
  <c r="H106"/>
  <c r="H107"/>
  <c r="E109"/>
  <c r="F109"/>
  <c r="G109"/>
  <c r="H110"/>
  <c r="H111"/>
  <c r="E112"/>
  <c r="F112"/>
  <c r="G112"/>
  <c r="H118"/>
  <c r="H119"/>
  <c r="H120"/>
  <c r="E123"/>
  <c r="F123"/>
  <c r="G123"/>
  <c r="H124"/>
  <c r="H123" s="1"/>
  <c r="H125"/>
  <c r="E126"/>
  <c r="F126"/>
  <c r="G126"/>
  <c r="H127"/>
  <c r="H128"/>
  <c r="E129"/>
  <c r="F129"/>
  <c r="G129"/>
  <c r="H130"/>
  <c r="H131"/>
  <c r="E132"/>
  <c r="F132"/>
  <c r="G132"/>
  <c r="H133"/>
  <c r="H134"/>
  <c r="E135"/>
  <c r="F135"/>
  <c r="G135"/>
  <c r="H136"/>
  <c r="H137"/>
  <c r="E138"/>
  <c r="F138"/>
  <c r="G138"/>
  <c r="H139"/>
  <c r="H140"/>
  <c r="E147"/>
  <c r="F147"/>
  <c r="G147"/>
  <c r="H148"/>
  <c r="H149"/>
  <c r="E150"/>
  <c r="F150"/>
  <c r="G150"/>
  <c r="H151"/>
  <c r="H152"/>
  <c r="E153"/>
  <c r="F153"/>
  <c r="G153"/>
  <c r="H154"/>
  <c r="H155"/>
  <c r="H156"/>
  <c r="H157"/>
  <c r="H126" l="1"/>
  <c r="H102"/>
  <c r="F92"/>
  <c r="G92"/>
  <c r="E92"/>
  <c r="H153"/>
  <c r="H150"/>
  <c r="G122"/>
  <c r="H93"/>
  <c r="G49"/>
  <c r="F17"/>
  <c r="G17"/>
  <c r="E146"/>
  <c r="H147"/>
  <c r="H132"/>
  <c r="E17"/>
  <c r="F146"/>
  <c r="H135"/>
  <c r="F49"/>
  <c r="F122"/>
  <c r="E122"/>
  <c r="E121" s="1"/>
  <c r="E89" s="1"/>
  <c r="H109"/>
  <c r="E49"/>
  <c r="H129"/>
  <c r="G146"/>
  <c r="H138"/>
  <c r="H112"/>
  <c r="G90"/>
  <c r="H49"/>
  <c r="H17"/>
  <c r="G121" l="1"/>
  <c r="G89" s="1"/>
  <c r="H146"/>
  <c r="H122"/>
  <c r="H92"/>
  <c r="E90"/>
  <c r="F121"/>
  <c r="F89" s="1"/>
  <c r="F90"/>
  <c r="H90"/>
  <c r="H121" l="1"/>
  <c r="H89" s="1"/>
</calcChain>
</file>

<file path=xl/sharedStrings.xml><?xml version="1.0" encoding="utf-8"?>
<sst xmlns="http://schemas.openxmlformats.org/spreadsheetml/2006/main" count="421" uniqueCount="301">
  <si>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</si>
  <si>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</si>
  <si>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</si>
  <si>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</si>
  <si>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</si>
  <si>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</si>
  <si>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</si>
  <si>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</si>
  <si>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</si>
  <si>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</si>
  <si>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</si>
  <si>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</si>
  <si>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</si>
  <si>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</si>
  <si>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</si>
  <si>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</si>
  <si>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</si>
  <si>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</si>
  <si>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</si>
  <si>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</si>
  <si>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</si>
  <si>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</si>
  <si>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</si>
  <si>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</si>
  <si>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</si>
  <si>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</si>
  <si>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</si>
  <si>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</si>
  <si>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</si>
  <si>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</si>
  <si>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</si>
  <si>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</si>
  <si>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</si>
  <si>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</si>
  <si>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</si>
  <si>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</si>
  <si>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</si>
  <si>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</si>
  <si>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</si>
  <si>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</si>
  <si>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</si>
  <si>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</si>
  <si>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</si>
  <si>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</si>
  <si>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</si>
  <si>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</si>
  <si>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</si>
  <si>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</si>
  <si>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</si>
  <si>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</si>
  <si>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</si>
  <si>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</si>
  <si>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</si>
  <si>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</si>
  <si>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</si>
  <si>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</si>
  <si>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</si>
  <si>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</si>
  <si>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</si>
  <si>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</si>
  <si>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</si>
  <si>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</si>
  <si>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</si>
  <si>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</si>
  <si>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</si>
  <si>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</si>
  <si>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</si>
  <si>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</si>
  <si>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</si>
  <si>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</si>
  <si>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</si>
  <si>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</si>
  <si>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</si>
  <si>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</si>
  <si>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</si>
  <si>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</si>
  <si>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</si>
  <si>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</si>
  <si>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</si>
  <si>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</si>
  <si>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</si>
  <si>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</si>
  <si>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</si>
  <si>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</si>
  <si>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</si>
  <si>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</si>
  <si>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</si>
  <si>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</si>
  <si>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</si>
  <si>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</si>
  <si>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</si>
  <si>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</si>
  <si>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</si>
  <si>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</si>
  <si>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</si>
  <si>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</si>
  <si>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</si>
  <si>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</si>
  <si>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</si>
  <si>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</si>
  <si>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</si>
  <si>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</si>
  <si>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</si>
  <si>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</si>
  <si>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</si>
  <si>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</si>
  <si>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</si>
  <si>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</si>
  <si>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</si>
  <si>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</si>
  <si>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</si>
  <si>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</si>
  <si>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</si>
  <si>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</si>
  <si>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</si>
  <si>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</si>
  <si>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</si>
  <si>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</si>
  <si>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</si>
  <si>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</si>
  <si>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</si>
  <si>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</si>
  <si>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</si>
  <si>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</si>
  <si>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</si>
  <si>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</si>
  <si>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</si>
  <si>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</si>
  <si>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</si>
  <si>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</si>
  <si>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</si>
  <si>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</si>
  <si>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</si>
  <si>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</si>
  <si>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</si>
  <si>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</si>
  <si>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</si>
  <si>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</si>
  <si>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</si>
  <si>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</si>
  <si>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</si>
  <si>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</si>
  <si>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</si>
  <si>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</si>
  <si>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</si>
  <si>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</si>
  <si>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</si>
  <si>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</si>
  <si>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</si>
  <si>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</si>
  <si>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</si>
  <si>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</si>
  <si>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</si>
  <si>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</si>
  <si>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</si>
  <si>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</si>
  <si>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</si>
  <si>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>уменьшение затрат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</si>
  <si>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</si>
  <si>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</si>
  <si>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</si>
  <si>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</si>
  <si>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</si>
  <si>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</si>
  <si>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</si>
  <si>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</si>
  <si>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</si>
  <si>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</si>
  <si>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</si>
  <si>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</si>
  <si>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</si>
  <si>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</si>
  <si>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</si>
  <si>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</si>
  <si>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</si>
  <si>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</si>
  <si>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</si>
  <si>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</si>
  <si>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</si>
  <si>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</si>
  <si>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</si>
  <si>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</si>
  <si>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</si>
  <si>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</si>
  <si>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</si>
  <si>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</si>
  <si>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</si>
  <si>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</si>
  <si>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</si>
  <si>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</si>
  <si>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</si>
  <si>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</si>
  <si>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</si>
  <si>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</si>
  <si>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</si>
  <si>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</si>
  <si>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уменьшениезадолженности по внутренним привлеченным 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</si>
  <si>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</si>
  <si>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</si>
  <si>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</si>
  <si>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</si>
  <si>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</si>
  <si>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Чистое поступление прав пользования</t>
  </si>
  <si>
    <t>уменьшение стоимости прав пользования</t>
  </si>
  <si>
    <t>МБДОУ "Детский сад "Радонежский" г.Строитель"</t>
  </si>
  <si>
    <t>01 января 2023 г.</t>
  </si>
  <si>
    <t>871</t>
  </si>
  <si>
    <t>5</t>
  </si>
  <si>
    <t>500</t>
  </si>
  <si>
    <t>01.01.2023</t>
  </si>
  <si>
    <t>ГОД</t>
  </si>
  <si>
    <t>3</t>
  </si>
  <si>
    <t>уменьшение стоимости материальных запасов</t>
  </si>
  <si>
    <t>Операции с финансовыми активами и обязательствами (стр.420 - стр.510)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</si>
  <si>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</si>
  <si>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</si>
  <si>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</si>
  <si>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 увеличение стоимости ценных бумаг, кроме акций и иных финансовых инструментов</t>
  </si>
  <si>
    <t>в том числе: увеличение задолженности по предоставленным займам (ссудам)</t>
  </si>
  <si>
    <t>в том числе: увеличение стоимости иных финансовых активов</t>
  </si>
  <si>
    <t>в том числе: увеличение дебиторской задолженности</t>
  </si>
  <si>
    <t>уменьшение стоимости ценных бумаг, кроме акций и иных финансовых инструментов</t>
  </si>
  <si>
    <t>Операции с обязательствами (стр.520 + стр.530 + стр.540+ стр.550+ стр.560)</t>
  </si>
  <si>
    <t>Чистое увеличение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</si>
  <si>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</si>
  <si>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Чистое увеличение прочей кредиторской задолженности</t>
  </si>
  <si>
    <t>в том числе: увеличение задолженности по внутренним привлеченным заимствованиям</t>
  </si>
  <si>
    <t>в том числе: увеличение задолженности по внешним привлеченным заимствованиям</t>
  </si>
  <si>
    <t>в том числе: увеличение прочей кредиторской задолженности</t>
  </si>
  <si>
    <t>Оплата труда и начисления на выплаты по оплате труда</t>
  </si>
  <si>
    <t>Оплата работ, услуг</t>
  </si>
  <si>
    <t>Доходы от собственности</t>
  </si>
  <si>
    <t>Доходы (стр.030 + стр.040 + стр.050 + стр.060 + стр.070 + стр.090 + стр.100 + стр.110)</t>
  </si>
  <si>
    <t>Доходы от оказания платных услуг (работ), компенсаций затрат</t>
  </si>
  <si>
    <t>Штрафы, пени, неустойки, возмещения ущерба</t>
  </si>
  <si>
    <t>Безвозмездные поступления текущего характера</t>
  </si>
  <si>
    <t>Доходы от операций с активами</t>
  </si>
  <si>
    <t>Прочие доходы</t>
  </si>
  <si>
    <t>Безвозмездные недежные поступления в сектор государственного управления</t>
  </si>
  <si>
    <t>Расходы (стр.160 + стр.170 + стр. 190 + стр.210 + стр. 230 + стр. 240 + стр. 250 + стр. 260 + стр. 270 )</t>
  </si>
  <si>
    <t>Обслуживание долговых обязательств</t>
  </si>
  <si>
    <t>Безвозмездные перечисления текущего характера организациям</t>
  </si>
  <si>
    <t>Безвозмездные перечисления бюджетам</t>
  </si>
  <si>
    <t>Социальное обеспечение</t>
  </si>
  <si>
    <t>Расходы по операциям с активами</t>
  </si>
  <si>
    <t>Безвозмездные перечисления капитального характера организациям</t>
  </si>
  <si>
    <t>Чистый операционный результат (стр.301 - стр.302); (стр.310 + стр.410)</t>
  </si>
  <si>
    <t>Операционный результат до налогообложения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</si>
  <si>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</si>
  <si>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</si>
  <si>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</si>
  <si>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Чистое изменение затрат на изготовление готовой продукции (работ, услуг)</t>
  </si>
  <si>
    <t>в том числе: увеличение стоимости основных средств</t>
  </si>
  <si>
    <t>в том числе: увеличение стоимости нематериальных активов</t>
  </si>
  <si>
    <t>в том числе: увеличение стоимости непроизведенных активов</t>
  </si>
  <si>
    <t>в том числе: увеличение стоимости материальных запасов</t>
  </si>
  <si>
    <t>в том числе: увеличение стоимости прав пользования</t>
  </si>
  <si>
    <t>14658444</t>
  </si>
  <si>
    <t>в том числе: поступление денежных средств и их эквивалентов</t>
  </si>
  <si>
    <t>Безвозмездные поступления капитального характера</t>
  </si>
  <si>
    <t>Прочие расходы</t>
  </si>
  <si>
    <t>в том числе: увеличение затрат</t>
  </si>
  <si>
    <t>в том числе: увеличение стоимости акций и иных финансовых инструментов</t>
  </si>
  <si>
    <t>Налоги, пошлины и сборы</t>
  </si>
  <si>
    <t>291</t>
  </si>
  <si>
    <t>Штрафы за нарушение законодательства о налогах и сборах, законодательства о страховых взносах</t>
  </si>
  <si>
    <t>292</t>
  </si>
  <si>
    <t>Амортизация</t>
  </si>
  <si>
    <t>271</t>
  </si>
  <si>
    <t>Расходование материальных запасов</t>
  </si>
  <si>
    <t>272</t>
  </si>
  <si>
    <t>266</t>
  </si>
  <si>
    <t>Социальные пособия и компенсации персоналу в денежной форме</t>
  </si>
  <si>
    <t>Услуги связи</t>
  </si>
  <si>
    <t>221</t>
  </si>
  <si>
    <t>222</t>
  </si>
  <si>
    <t>Транспортные услуги</t>
  </si>
  <si>
    <t>223</t>
  </si>
  <si>
    <t>Коммунальные услуги</t>
  </si>
  <si>
    <t>Работы, услуги по содержанию имущества</t>
  </si>
  <si>
    <t>225</t>
  </si>
  <si>
    <t>Прочие работы, услуги</t>
  </si>
  <si>
    <t>226</t>
  </si>
  <si>
    <t>Заработная плата</t>
  </si>
  <si>
    <t>211</t>
  </si>
  <si>
    <t>Начисления на выплаты по оплате труда</t>
  </si>
  <si>
    <t>213</t>
  </si>
  <si>
    <t>Безвозмездные неденежные поступления текущего характера от физических лиц</t>
  </si>
  <si>
    <t>193</t>
  </si>
  <si>
    <t>195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</si>
  <si>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</si>
  <si>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Доходы от выбытия активов</t>
  </si>
  <si>
    <t>172</t>
  </si>
  <si>
    <t>Чрезвычайные доходы от операций с активами</t>
  </si>
  <si>
    <t>173</t>
  </si>
  <si>
    <t>152</t>
  </si>
  <si>
    <t>Поступления текущего характера бюджетным и автономным учреждениям от сектора государственного управления</t>
  </si>
  <si>
    <t>Доходы от оказания платных услуг (работ)</t>
  </si>
  <si>
    <t>131</t>
  </si>
  <si>
    <t>Климова Е.А.</t>
  </si>
  <si>
    <t>Забелина И.С.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</si>
</sst>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5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3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60">
    <xf numFmtId="0" fontId="0" fillId="0" borderId="0" xfId="0"/>
    <xf numFmtId="0" fontId="3" fillId="24" borderId="0" xfId="0" applyFont="1" applyFill="1" applyAlignment="1">
      <alignment horizontal="left"/>
    </xf>
    <xf numFmtId="49" fontId="3" fillId="24" borderId="0" xfId="0" applyNumberFormat="1" applyFont="1" applyFill="1"/>
    <xf numFmtId="0" fontId="3" fillId="24" borderId="0" xfId="0" applyFont="1" applyFill="1"/>
    <xf numFmtId="0" fontId="2" fillId="24" borderId="18" xfId="0" applyFont="1" applyFill="1" applyBorder="1" applyAlignment="1">
      <alignment horizontal="center"/>
    </xf>
    <xf numFmtId="49" fontId="2" fillId="24" borderId="0" xfId="0" applyNumberFormat="1" applyFont="1" applyFill="1"/>
    <xf numFmtId="0" fontId="2" fillId="24" borderId="0" xfId="0" applyFont="1" applyFill="1"/>
    <xf numFmtId="0" fontId="4" fillId="24" borderId="0" xfId="0" applyFont="1" applyFill="1" applyAlignment="1">
      <alignment horizontal="left"/>
    </xf>
    <xf numFmtId="0" fontId="2" fillId="24" borderId="0" xfId="0" applyFont="1" applyFill="1" applyAlignment="1">
      <alignment horizontal="right"/>
    </xf>
    <xf numFmtId="49" fontId="2" fillId="24" borderId="17" xfId="0" applyNumberFormat="1" applyFont="1" applyFill="1" applyBorder="1" applyAlignment="1">
      <alignment horizontal="center"/>
    </xf>
    <xf numFmtId="0" fontId="2" fillId="24" borderId="0" xfId="0" applyFont="1" applyFill="1" applyAlignment="1">
      <alignment horizontal="left"/>
    </xf>
    <xf numFmtId="14" fontId="2" fillId="24" borderId="17" xfId="0" applyNumberFormat="1" applyFont="1" applyFill="1" applyBorder="1" applyAlignment="1" applyProtection="1">
      <alignment horizontal="center"/>
      <protection locked="0"/>
    </xf>
    <xf numFmtId="49" fontId="2" fillId="24" borderId="17" xfId="0" applyNumberFormat="1" applyFont="1" applyFill="1" applyBorder="1" applyAlignment="1" applyProtection="1">
      <alignment horizontal="center"/>
      <protection locked="0"/>
    </xf>
    <xf numFmtId="0" fontId="2" fillId="24" borderId="17" xfId="0" applyFont="1" applyFill="1" applyBorder="1" applyAlignment="1">
      <alignment horizontal="center"/>
    </xf>
    <xf numFmtId="49" fontId="2" fillId="24" borderId="16" xfId="0" applyNumberFormat="1" applyFont="1" applyFill="1" applyBorder="1" applyAlignment="1" applyProtection="1">
      <alignment horizontal="center"/>
      <protection locked="0"/>
    </xf>
    <xf numFmtId="0" fontId="2" fillId="24" borderId="0" xfId="0" applyFont="1" applyFill="1" applyAlignment="1"/>
    <xf numFmtId="0" fontId="0" fillId="24" borderId="0" xfId="0" applyFill="1"/>
    <xf numFmtId="0" fontId="2" fillId="24" borderId="0" xfId="0" applyFont="1" applyFill="1" applyAlignment="1">
      <alignment horizontal="centerContinuous"/>
    </xf>
    <xf numFmtId="49" fontId="2" fillId="24" borderId="16" xfId="0" applyNumberFormat="1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/>
    </xf>
    <xf numFmtId="0" fontId="2" fillId="24" borderId="20" xfId="0" applyFont="1" applyFill="1" applyBorder="1" applyAlignment="1" applyProtection="1">
      <alignment horizontal="left"/>
    </xf>
    <xf numFmtId="0" fontId="2" fillId="24" borderId="21" xfId="0" applyFont="1" applyFill="1" applyBorder="1" applyAlignment="1" applyProtection="1">
      <alignment horizontal="center"/>
    </xf>
    <xf numFmtId="0" fontId="2" fillId="24" borderId="21" xfId="0" applyFont="1" applyFill="1" applyBorder="1" applyAlignment="1" applyProtection="1">
      <alignment horizontal="center" vertical="center" wrapText="1"/>
    </xf>
    <xf numFmtId="49" fontId="2" fillId="24" borderId="21" xfId="0" applyNumberFormat="1" applyFont="1" applyFill="1" applyBorder="1" applyAlignment="1" applyProtection="1">
      <alignment horizontal="center" vertical="center"/>
    </xf>
    <xf numFmtId="49" fontId="2" fillId="24" borderId="22" xfId="0" applyNumberFormat="1" applyFont="1" applyFill="1" applyBorder="1" applyAlignment="1" applyProtection="1">
      <alignment horizontal="center" vertical="center"/>
    </xf>
    <xf numFmtId="0" fontId="2" fillId="24" borderId="23" xfId="0" applyFont="1" applyFill="1" applyBorder="1" applyAlignment="1" applyProtection="1">
      <alignment horizontal="center"/>
    </xf>
    <xf numFmtId="0" fontId="2" fillId="24" borderId="24" xfId="0" applyFont="1" applyFill="1" applyBorder="1" applyAlignment="1" applyProtection="1">
      <alignment horizontal="center"/>
    </xf>
    <xf numFmtId="0" fontId="2" fillId="24" borderId="24" xfId="0" applyFont="1" applyFill="1" applyBorder="1" applyAlignment="1" applyProtection="1">
      <alignment horizontal="center" vertical="center" wrapText="1"/>
    </xf>
    <xf numFmtId="49" fontId="2" fillId="24" borderId="24" xfId="0" applyNumberFormat="1" applyFont="1" applyFill="1" applyBorder="1" applyAlignment="1" applyProtection="1">
      <alignment horizontal="center" vertical="center"/>
    </xf>
    <xf numFmtId="49" fontId="2" fillId="24" borderId="25" xfId="0" applyNumberFormat="1" applyFont="1" applyFill="1" applyBorder="1" applyAlignment="1" applyProtection="1">
      <alignment horizontal="center" vertical="center"/>
    </xf>
    <xf numFmtId="0" fontId="2" fillId="24" borderId="23" xfId="0" applyFont="1" applyFill="1" applyBorder="1" applyAlignment="1" applyProtection="1">
      <alignment horizontal="left"/>
    </xf>
    <xf numFmtId="0" fontId="2" fillId="24" borderId="26" xfId="0" applyFont="1" applyFill="1" applyBorder="1" applyAlignment="1" applyProtection="1">
      <alignment horizontal="center" vertical="center" wrapText="1"/>
    </xf>
    <xf numFmtId="0" fontId="2" fillId="24" borderId="27" xfId="0" applyFont="1" applyFill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center" vertical="center"/>
    </xf>
    <xf numFmtId="0" fontId="2" fillId="24" borderId="20" xfId="0" applyFont="1" applyFill="1" applyBorder="1" applyAlignment="1" applyProtection="1">
      <alignment horizontal="center" vertical="center"/>
    </xf>
    <xf numFmtId="49" fontId="2" fillId="24" borderId="28" xfId="0" applyNumberFormat="1" applyFont="1" applyFill="1" applyBorder="1" applyAlignment="1" applyProtection="1">
      <alignment horizontal="center" vertical="center"/>
    </xf>
    <xf numFmtId="49" fontId="27" fillId="24" borderId="29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164" fontId="26" fillId="24" borderId="19" xfId="0" applyNumberFormat="1" applyFont="1" applyFill="1" applyBorder="1" applyAlignment="1" applyProtection="1">
      <alignment horizontal="right"/>
    </xf>
    <xf numFmtId="164" fontId="26" fillId="24" borderId="31" xfId="0" applyNumberFormat="1" applyFont="1" applyFill="1" applyBorder="1" applyAlignment="1" applyProtection="1">
      <alignment horizontal="right"/>
    </xf>
    <xf numFmtId="49" fontId="5" fillId="24" borderId="32" xfId="0" applyNumberFormat="1" applyFont="1" applyFill="1" applyBorder="1" applyAlignment="1" applyProtection="1">
      <alignment horizontal="left" wrapText="1"/>
    </xf>
    <xf numFmtId="49" fontId="2" fillId="24" borderId="33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164" fontId="26" fillId="24" borderId="14" xfId="0" applyNumberFormat="1" applyFont="1" applyFill="1" applyBorder="1" applyAlignment="1" applyProtection="1">
      <alignment horizontal="right"/>
    </xf>
    <xf numFmtId="164" fontId="26" fillId="24" borderId="34" xfId="0" applyNumberFormat="1" applyFont="1" applyFill="1" applyBorder="1" applyAlignment="1" applyProtection="1">
      <alignment horizontal="right"/>
    </xf>
    <xf numFmtId="49" fontId="26" fillId="25" borderId="32" xfId="0" applyNumberFormat="1" applyFont="1" applyFill="1" applyBorder="1" applyAlignment="1" applyProtection="1">
      <alignment horizontal="left" wrapText="1" indent="4"/>
    </xf>
    <xf numFmtId="49" fontId="26" fillId="25" borderId="33" xfId="0" applyNumberFormat="1" applyFont="1" applyFill="1" applyBorder="1" applyAlignment="1" applyProtection="1">
      <alignment horizontal="center"/>
    </xf>
    <xf numFmtId="49" fontId="26" fillId="25" borderId="14" xfId="0" applyNumberFormat="1" applyFont="1" applyFill="1" applyBorder="1" applyAlignment="1" applyProtection="1">
      <alignment horizontal="center"/>
      <protection locked="0"/>
    </xf>
    <xf numFmtId="164" fontId="26" fillId="25" borderId="14" xfId="0" applyNumberFormat="1" applyFont="1" applyFill="1" applyBorder="1" applyAlignment="1" applyProtection="1">
      <alignment horizontal="right"/>
    </xf>
    <xf numFmtId="164" fontId="26" fillId="25" borderId="14" xfId="0" applyNumberFormat="1" applyFont="1" applyFill="1" applyBorder="1" applyAlignment="1" applyProtection="1">
      <alignment horizontal="right"/>
      <protection locked="0"/>
    </xf>
    <xf numFmtId="164" fontId="26" fillId="25" borderId="34" xfId="0" applyNumberFormat="1" applyFont="1" applyFill="1" applyBorder="1" applyAlignment="1" applyProtection="1">
      <alignment horizontal="right"/>
    </xf>
    <xf numFmtId="0" fontId="2" fillId="25" borderId="0" xfId="0" applyFont="1" applyFill="1"/>
    <xf numFmtId="49" fontId="26" fillId="24" borderId="32" xfId="0" applyNumberFormat="1" applyFont="1" applyFill="1" applyBorder="1" applyAlignment="1" applyProtection="1">
      <alignment horizontal="left" wrapText="1" indent="1"/>
    </xf>
    <xf numFmtId="49" fontId="26" fillId="24" borderId="33" xfId="0" applyNumberFormat="1" applyFont="1" applyFill="1" applyBorder="1" applyAlignment="1" applyProtection="1">
      <alignment horizontal="center"/>
    </xf>
    <xf numFmtId="49" fontId="26" fillId="24" borderId="14" xfId="0" applyNumberFormat="1" applyFont="1" applyFill="1" applyBorder="1" applyAlignment="1" applyProtection="1">
      <alignment horizontal="center"/>
    </xf>
    <xf numFmtId="49" fontId="26" fillId="24" borderId="32" xfId="0" applyNumberFormat="1" applyFont="1" applyFill="1" applyBorder="1" applyAlignment="1" applyProtection="1">
      <alignment horizontal="left" wrapText="1" indent="4"/>
    </xf>
    <xf numFmtId="49" fontId="26" fillId="24" borderId="14" xfId="0" applyNumberFormat="1" applyFont="1" applyFill="1" applyBorder="1" applyAlignment="1" applyProtection="1">
      <alignment horizontal="center"/>
      <protection locked="0"/>
    </xf>
    <xf numFmtId="164" fontId="26" fillId="24" borderId="14" xfId="0" applyNumberFormat="1" applyFont="1" applyFill="1" applyBorder="1" applyAlignment="1" applyProtection="1">
      <alignment horizontal="right"/>
      <protection locked="0"/>
    </xf>
    <xf numFmtId="49" fontId="26" fillId="24" borderId="32" xfId="0" applyNumberFormat="1" applyFont="1" applyFill="1" applyBorder="1" applyAlignment="1" applyProtection="1">
      <alignment horizontal="left" wrapText="1" indent="3"/>
    </xf>
    <xf numFmtId="49" fontId="26" fillId="24" borderId="35" xfId="0" applyNumberFormat="1" applyFont="1" applyFill="1" applyBorder="1" applyAlignment="1" applyProtection="1">
      <alignment horizontal="center"/>
    </xf>
    <xf numFmtId="49" fontId="26" fillId="24" borderId="15" xfId="0" applyNumberFormat="1" applyFont="1" applyFill="1" applyBorder="1" applyAlignment="1" applyProtection="1">
      <alignment horizontal="center"/>
    </xf>
    <xf numFmtId="164" fontId="26" fillId="24" borderId="15" xfId="0" applyNumberFormat="1" applyFont="1" applyFill="1" applyBorder="1" applyAlignment="1" applyProtection="1">
      <alignment horizontal="right"/>
    </xf>
    <xf numFmtId="164" fontId="26" fillId="24" borderId="36" xfId="0" applyNumberFormat="1" applyFont="1" applyFill="1" applyBorder="1" applyAlignment="1" applyProtection="1">
      <alignment horizontal="right"/>
    </xf>
    <xf numFmtId="0" fontId="2" fillId="24" borderId="0" xfId="0" applyFont="1" applyFill="1" applyProtection="1"/>
    <xf numFmtId="49" fontId="34" fillId="24" borderId="0" xfId="55" applyNumberFormat="1" applyFont="1" applyFill="1" applyAlignment="1">
      <alignment horizontal="left"/>
    </xf>
    <xf numFmtId="49" fontId="5" fillId="24" borderId="29" xfId="0" applyNumberFormat="1" applyFont="1" applyFill="1" applyBorder="1" applyAlignment="1" applyProtection="1">
      <alignment horizontal="left" wrapText="1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49" fontId="2" fillId="25" borderId="32" xfId="0" applyNumberFormat="1" applyFont="1" applyFill="1" applyBorder="1" applyAlignment="1" applyProtection="1">
      <alignment horizontal="left" wrapText="1" indent="4"/>
    </xf>
    <xf numFmtId="49" fontId="2" fillId="25" borderId="33" xfId="0" applyNumberFormat="1" applyFont="1" applyFill="1" applyBorder="1" applyAlignment="1" applyProtection="1">
      <alignment horizontal="center"/>
    </xf>
    <xf numFmtId="49" fontId="2" fillId="25" borderId="14" xfId="0" applyNumberFormat="1" applyFont="1" applyFill="1" applyBorder="1" applyAlignment="1" applyProtection="1">
      <alignment horizontal="center"/>
      <protection locked="0"/>
    </xf>
    <xf numFmtId="164" fontId="2" fillId="25" borderId="14" xfId="0" applyNumberFormat="1" applyFont="1" applyFill="1" applyBorder="1" applyAlignment="1" applyProtection="1">
      <alignment horizontal="right"/>
      <protection locked="0"/>
    </xf>
    <xf numFmtId="164" fontId="2" fillId="25" borderId="34" xfId="0" applyNumberFormat="1" applyFont="1" applyFill="1" applyBorder="1" applyAlignment="1" applyProtection="1">
      <alignment horizontal="right"/>
    </xf>
    <xf numFmtId="49" fontId="2" fillId="24" borderId="32" xfId="0" applyNumberFormat="1" applyFont="1" applyFill="1" applyBorder="1" applyAlignment="1" applyProtection="1">
      <alignment horizontal="left" wrapText="1" indent="1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2" fillId="24" borderId="32" xfId="0" applyNumberFormat="1" applyFont="1" applyFill="1" applyBorder="1" applyAlignment="1" applyProtection="1">
      <alignment horizontal="left" wrapText="1" indent="4"/>
    </xf>
    <xf numFmtId="49" fontId="2" fillId="24" borderId="14" xfId="0" applyNumberFormat="1" applyFont="1" applyFill="1" applyBorder="1" applyAlignment="1" applyProtection="1">
      <alignment horizontal="center"/>
      <protection locked="0"/>
    </xf>
    <xf numFmtId="164" fontId="2" fillId="24" borderId="14" xfId="0" applyNumberFormat="1" applyFont="1" applyFill="1" applyBorder="1" applyAlignment="1" applyProtection="1">
      <alignment horizontal="right"/>
      <protection locked="0"/>
    </xf>
    <xf numFmtId="49" fontId="27" fillId="24" borderId="32" xfId="0" applyNumberFormat="1" applyFont="1" applyFill="1" applyBorder="1" applyAlignment="1" applyProtection="1">
      <alignment horizontal="center" wrapText="1"/>
    </xf>
    <xf numFmtId="49" fontId="2" fillId="24" borderId="35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/>
    </xf>
    <xf numFmtId="164" fontId="2" fillId="24" borderId="15" xfId="0" applyNumberFormat="1" applyFont="1" applyFill="1" applyBorder="1" applyAlignment="1" applyProtection="1">
      <alignment horizontal="right"/>
    </xf>
    <xf numFmtId="164" fontId="2" fillId="24" borderId="36" xfId="0" applyNumberFormat="1" applyFont="1" applyFill="1" applyBorder="1" applyAlignment="1" applyProtection="1">
      <alignment horizontal="right"/>
    </xf>
    <xf numFmtId="0" fontId="2" fillId="24" borderId="21" xfId="0" applyFont="1" applyFill="1" applyBorder="1" applyAlignment="1" applyProtection="1">
      <alignment horizontal="left"/>
    </xf>
    <xf numFmtId="0" fontId="2" fillId="24" borderId="26" xfId="0" applyFont="1" applyFill="1" applyBorder="1" applyAlignment="1" applyProtection="1">
      <alignment horizontal="left"/>
    </xf>
    <xf numFmtId="0" fontId="2" fillId="24" borderId="26" xfId="0" applyFont="1" applyFill="1" applyBorder="1" applyAlignment="1" applyProtection="1">
      <alignment horizontal="center"/>
    </xf>
    <xf numFmtId="49" fontId="2" fillId="24" borderId="26" xfId="0" applyNumberFormat="1" applyFont="1" applyFill="1" applyBorder="1" applyAlignment="1" applyProtection="1">
      <alignment horizontal="center" vertical="center"/>
    </xf>
    <xf numFmtId="0" fontId="2" fillId="24" borderId="15" xfId="0" applyFont="1" applyFill="1" applyBorder="1" applyAlignment="1" applyProtection="1">
      <alignment horizontal="center" vertical="center"/>
    </xf>
    <xf numFmtId="0" fontId="2" fillId="24" borderId="37" xfId="0" applyFont="1" applyFill="1" applyBorder="1" applyAlignment="1" applyProtection="1">
      <alignment horizontal="center" vertical="center"/>
    </xf>
    <xf numFmtId="49" fontId="2" fillId="24" borderId="15" xfId="0" applyNumberFormat="1" applyFont="1" applyFill="1" applyBorder="1" applyAlignment="1" applyProtection="1">
      <alignment horizontal="center" vertical="center"/>
    </xf>
    <xf numFmtId="49" fontId="28" fillId="24" borderId="32" xfId="0" applyNumberFormat="1" applyFont="1" applyFill="1" applyBorder="1" applyAlignment="1" applyProtection="1">
      <alignment horizontal="center" wrapText="1"/>
    </xf>
    <xf numFmtId="49" fontId="25" fillId="24" borderId="32" xfId="0" applyNumberFormat="1" applyFont="1" applyFill="1" applyBorder="1" applyAlignment="1" applyProtection="1">
      <alignment horizontal="left" wrapText="1"/>
    </xf>
    <xf numFmtId="49" fontId="2" fillId="24" borderId="11" xfId="0" applyNumberFormat="1" applyFont="1" applyFill="1" applyBorder="1" applyAlignment="1" applyProtection="1">
      <alignment horizontal="right"/>
    </xf>
    <xf numFmtId="49" fontId="26" fillId="24" borderId="29" xfId="0" applyNumberFormat="1" applyFont="1" applyFill="1" applyBorder="1" applyAlignment="1" applyProtection="1">
      <alignment horizontal="left" wrapText="1" indent="4"/>
    </xf>
    <xf numFmtId="49" fontId="26" fillId="24" borderId="30" xfId="0" applyNumberFormat="1" applyFont="1" applyFill="1" applyBorder="1" applyAlignment="1" applyProtection="1">
      <alignment horizontal="center"/>
    </xf>
    <xf numFmtId="49" fontId="26" fillId="24" borderId="19" xfId="0" applyNumberFormat="1" applyFont="1" applyFill="1" applyBorder="1" applyAlignment="1" applyProtection="1">
      <alignment horizontal="center"/>
    </xf>
    <xf numFmtId="164" fontId="26" fillId="24" borderId="19" xfId="0" applyNumberFormat="1" applyFont="1" applyFill="1" applyBorder="1" applyAlignment="1" applyProtection="1">
      <alignment horizontal="right"/>
      <protection locked="0"/>
    </xf>
    <xf numFmtId="49" fontId="27" fillId="24" borderId="32" xfId="0" applyNumberFormat="1" applyFont="1" applyFill="1" applyBorder="1" applyAlignment="1" applyProtection="1">
      <alignment horizontal="left" wrapText="1"/>
    </xf>
    <xf numFmtId="49" fontId="28" fillId="24" borderId="32" xfId="0" applyNumberFormat="1" applyFont="1" applyFill="1" applyBorder="1" applyAlignment="1" applyProtection="1">
      <alignment horizontal="left" wrapText="1"/>
    </xf>
    <xf numFmtId="164" fontId="26" fillId="24" borderId="15" xfId="0" applyNumberFormat="1" applyFont="1" applyFill="1" applyBorder="1" applyAlignment="1" applyProtection="1">
      <alignment horizontal="right"/>
      <protection locked="0"/>
    </xf>
    <xf numFmtId="49" fontId="28" fillId="24" borderId="29" xfId="0" applyNumberFormat="1" applyFont="1" applyFill="1" applyBorder="1" applyAlignment="1" applyProtection="1">
      <alignment horizontal="center" wrapText="1"/>
    </xf>
    <xf numFmtId="0" fontId="2" fillId="24" borderId="0" xfId="0" applyFont="1" applyFill="1" applyBorder="1"/>
    <xf numFmtId="49" fontId="2" fillId="24" borderId="0" xfId="0" applyNumberFormat="1" applyFont="1" applyFill="1" applyAlignment="1">
      <alignment wrapText="1"/>
    </xf>
    <xf numFmtId="164" fontId="2" fillId="24" borderId="15" xfId="0" applyNumberFormat="1" applyFont="1" applyFill="1" applyBorder="1" applyAlignment="1" applyProtection="1">
      <alignment horizontal="right"/>
      <protection locked="0"/>
    </xf>
    <xf numFmtId="49" fontId="2" fillId="24" borderId="0" xfId="0" applyNumberFormat="1" applyFont="1" applyFill="1" applyBorder="1" applyAlignment="1">
      <alignment wrapText="1"/>
    </xf>
    <xf numFmtId="0" fontId="2" fillId="24" borderId="0" xfId="0" applyFont="1" applyFill="1" applyBorder="1" applyAlignment="1">
      <alignment horizontal="left" wrapText="1"/>
    </xf>
    <xf numFmtId="49" fontId="2" fillId="24" borderId="12" xfId="0" applyNumberFormat="1" applyFont="1" applyFill="1" applyBorder="1" applyAlignment="1">
      <alignment horizontal="center"/>
    </xf>
    <xf numFmtId="49" fontId="2" fillId="24" borderId="0" xfId="0" applyNumberFormat="1" applyFont="1" applyFill="1" applyBorder="1" applyAlignment="1">
      <alignment horizontal="center"/>
    </xf>
    <xf numFmtId="164" fontId="2" fillId="24" borderId="0" xfId="0" applyNumberFormat="1" applyFont="1" applyFill="1" applyBorder="1" applyAlignment="1" applyProtection="1">
      <alignment horizontal="center"/>
      <protection locked="0"/>
    </xf>
    <xf numFmtId="164" fontId="2" fillId="24" borderId="0" xfId="0" applyNumberFormat="1" applyFont="1" applyFill="1" applyBorder="1" applyAlignment="1">
      <alignment horizontal="center" vertical="center"/>
    </xf>
    <xf numFmtId="49" fontId="2" fillId="24" borderId="0" xfId="0" applyNumberFormat="1" applyFont="1" applyFill="1" applyBorder="1" applyAlignment="1">
      <alignment horizontal="left" wrapText="1"/>
    </xf>
    <xf numFmtId="49" fontId="2" fillId="24" borderId="0" xfId="0" applyNumberFormat="1" applyFont="1" applyFill="1" applyBorder="1" applyAlignment="1">
      <alignment horizontal="right" wrapText="1"/>
    </xf>
    <xf numFmtId="49" fontId="2" fillId="24" borderId="11" xfId="0" applyNumberFormat="1" applyFont="1" applyFill="1" applyBorder="1" applyAlignment="1">
      <alignment wrapText="1"/>
    </xf>
    <xf numFmtId="49" fontId="2" fillId="24" borderId="11" xfId="0" applyNumberFormat="1" applyFont="1" applyFill="1" applyBorder="1" applyAlignment="1" applyProtection="1">
      <alignment horizontal="center" wrapText="1"/>
      <protection locked="0"/>
    </xf>
    <xf numFmtId="49" fontId="2" fillId="24" borderId="0" xfId="0" applyNumberFormat="1" applyFont="1" applyFill="1" applyAlignment="1">
      <alignment horizontal="center" wrapText="1"/>
    </xf>
    <xf numFmtId="49" fontId="2" fillId="24" borderId="13" xfId="0" applyNumberFormat="1" applyFont="1" applyFill="1" applyBorder="1" applyAlignment="1"/>
    <xf numFmtId="49" fontId="2" fillId="24" borderId="0" xfId="0" applyNumberFormat="1" applyFont="1" applyFill="1" applyAlignment="1">
      <alignment horizontal="left" wrapText="1"/>
    </xf>
    <xf numFmtId="49" fontId="6" fillId="24" borderId="0" xfId="0" applyNumberFormat="1" applyFont="1" applyFill="1" applyAlignment="1">
      <alignment horizontal="right" wrapText="1"/>
    </xf>
    <xf numFmtId="49" fontId="2" fillId="24" borderId="0" xfId="0" applyNumberFormat="1" applyFont="1" applyFill="1" applyAlignment="1">
      <alignment horizontal="right" wrapText="1"/>
    </xf>
    <xf numFmtId="49" fontId="2" fillId="24" borderId="11" xfId="0" applyNumberFormat="1" applyFont="1" applyFill="1" applyBorder="1" applyAlignment="1">
      <alignment horizontal="center" wrapText="1"/>
    </xf>
    <xf numFmtId="49" fontId="2" fillId="24" borderId="0" xfId="0" applyNumberFormat="1" applyFont="1" applyFill="1" applyBorder="1" applyAlignment="1">
      <alignment horizontal="center" wrapText="1"/>
    </xf>
    <xf numFmtId="49" fontId="3" fillId="24" borderId="0" xfId="0" applyNumberFormat="1" applyFont="1" applyFill="1" applyAlignment="1">
      <alignment wrapText="1"/>
    </xf>
    <xf numFmtId="49" fontId="2" fillId="24" borderId="0" xfId="0" applyNumberFormat="1" applyFont="1" applyFill="1" applyAlignment="1" applyProtection="1">
      <alignment horizontal="left" wrapText="1"/>
      <protection locked="0"/>
    </xf>
    <xf numFmtId="49" fontId="2" fillId="24" borderId="0" xfId="0" applyNumberFormat="1" applyFont="1" applyFill="1" applyBorder="1" applyAlignment="1">
      <alignment horizontal="center" vertical="center" wrapText="1"/>
    </xf>
    <xf numFmtId="49" fontId="3" fillId="24" borderId="0" xfId="0" applyNumberFormat="1" applyFont="1" applyFill="1" applyAlignment="1">
      <alignment horizontal="left" wrapText="1"/>
    </xf>
    <xf numFmtId="49" fontId="32" fillId="25" borderId="0" xfId="0" applyNumberFormat="1" applyFont="1" applyFill="1" applyBorder="1" applyAlignment="1">
      <alignment horizontal="left" indent="1"/>
    </xf>
    <xf numFmtId="49" fontId="32" fillId="25" borderId="41" xfId="0" applyNumberFormat="1" applyFont="1" applyFill="1" applyBorder="1" applyAlignment="1">
      <alignment horizontal="left" indent="1"/>
    </xf>
    <xf numFmtId="14" fontId="32" fillId="25" borderId="0" xfId="0" applyNumberFormat="1" applyFont="1" applyFill="1" applyBorder="1" applyAlignment="1">
      <alignment horizontal="left" indent="1"/>
    </xf>
    <xf numFmtId="14" fontId="32" fillId="25" borderId="41" xfId="0" applyNumberFormat="1" applyFont="1" applyFill="1" applyBorder="1" applyAlignment="1">
      <alignment horizontal="left" indent="1"/>
    </xf>
    <xf numFmtId="49" fontId="32" fillId="25" borderId="48" xfId="0" applyNumberFormat="1" applyFont="1" applyFill="1" applyBorder="1" applyAlignment="1">
      <alignment horizontal="left" wrapText="1" indent="1"/>
    </xf>
    <xf numFmtId="49" fontId="32" fillId="25" borderId="49" xfId="0" applyNumberFormat="1" applyFont="1" applyFill="1" applyBorder="1" applyAlignment="1">
      <alignment horizontal="left" wrapText="1" indent="1"/>
    </xf>
    <xf numFmtId="0" fontId="31" fillId="25" borderId="39" xfId="0" applyFont="1" applyFill="1" applyBorder="1" applyAlignment="1">
      <alignment horizontal="center"/>
    </xf>
    <xf numFmtId="49" fontId="31" fillId="25" borderId="39" xfId="0" applyNumberFormat="1" applyFont="1" applyFill="1" applyBorder="1" applyAlignment="1">
      <alignment horizontal="left" indent="1"/>
    </xf>
    <xf numFmtId="0" fontId="30" fillId="25" borderId="46" xfId="0" applyFont="1" applyFill="1" applyBorder="1" applyAlignment="1">
      <alignment horizontal="right"/>
    </xf>
    <xf numFmtId="0" fontId="30" fillId="25" borderId="0" xfId="0" applyFont="1" applyFill="1" applyBorder="1" applyAlignment="1">
      <alignment horizontal="right"/>
    </xf>
    <xf numFmtId="0" fontId="30" fillId="25" borderId="47" xfId="0" applyFont="1" applyFill="1" applyBorder="1" applyAlignment="1">
      <alignment horizontal="right"/>
    </xf>
    <xf numFmtId="0" fontId="30" fillId="25" borderId="48" xfId="0" applyFont="1" applyFill="1" applyBorder="1" applyAlignment="1">
      <alignment horizontal="right"/>
    </xf>
    <xf numFmtId="0" fontId="3" fillId="24" borderId="42" xfId="0" applyFont="1" applyFill="1" applyBorder="1" applyAlignment="1">
      <alignment horizontal="center"/>
    </xf>
    <xf numFmtId="0" fontId="3" fillId="24" borderId="43" xfId="0" applyFont="1" applyFill="1" applyBorder="1" applyAlignment="1">
      <alignment horizontal="center"/>
    </xf>
    <xf numFmtId="0" fontId="29" fillId="24" borderId="43" xfId="0" applyFont="1" applyFill="1" applyBorder="1" applyAlignment="1">
      <alignment horizontal="center" vertical="center"/>
    </xf>
    <xf numFmtId="0" fontId="29" fillId="24" borderId="44" xfId="0" applyFont="1" applyFill="1" applyBorder="1" applyAlignment="1">
      <alignment horizontal="center" vertical="center"/>
    </xf>
    <xf numFmtId="0" fontId="30" fillId="25" borderId="45" xfId="0" applyFont="1" applyFill="1" applyBorder="1" applyAlignment="1">
      <alignment horizontal="right"/>
    </xf>
    <xf numFmtId="0" fontId="30" fillId="25" borderId="39" xfId="0" applyFont="1" applyFill="1" applyBorder="1" applyAlignment="1">
      <alignment horizontal="right"/>
    </xf>
    <xf numFmtId="49" fontId="32" fillId="25" borderId="39" xfId="0" applyNumberFormat="1" applyFont="1" applyFill="1" applyBorder="1" applyAlignment="1">
      <alignment horizontal="left" indent="1"/>
    </xf>
    <xf numFmtId="49" fontId="32" fillId="25" borderId="40" xfId="0" applyNumberFormat="1" applyFont="1" applyFill="1" applyBorder="1" applyAlignment="1">
      <alignment horizontal="left" indent="1"/>
    </xf>
    <xf numFmtId="0" fontId="1" fillId="24" borderId="0" xfId="0" applyFont="1" applyFill="1" applyAlignment="1">
      <alignment horizontal="center"/>
    </xf>
    <xf numFmtId="0" fontId="0" fillId="24" borderId="0" xfId="0" applyFill="1" applyAlignment="1">
      <alignment horizontal="center"/>
    </xf>
    <xf numFmtId="0" fontId="0" fillId="24" borderId="0" xfId="0" applyFill="1" applyBorder="1" applyAlignment="1">
      <alignment horizontal="center"/>
    </xf>
    <xf numFmtId="0" fontId="2" fillId="24" borderId="21" xfId="0" applyFont="1" applyFill="1" applyBorder="1" applyAlignment="1" applyProtection="1">
      <alignment horizontal="center" vertical="center" wrapText="1"/>
    </xf>
    <xf numFmtId="0" fontId="2" fillId="24" borderId="24" xfId="0" applyFont="1" applyFill="1" applyBorder="1" applyAlignment="1" applyProtection="1">
      <alignment horizontal="center" vertical="center" wrapText="1"/>
    </xf>
    <xf numFmtId="0" fontId="2" fillId="24" borderId="26" xfId="0" applyFont="1" applyFill="1" applyBorder="1" applyAlignment="1" applyProtection="1">
      <alignment horizontal="center" vertical="center" wrapText="1"/>
    </xf>
    <xf numFmtId="0" fontId="2" fillId="24" borderId="11" xfId="0" applyFont="1" applyFill="1" applyBorder="1" applyAlignment="1" applyProtection="1">
      <alignment horizontal="center"/>
      <protection locked="0"/>
    </xf>
    <xf numFmtId="0" fontId="0" fillId="24" borderId="0" xfId="0" applyNumberFormat="1" applyFill="1" applyBorder="1" applyAlignment="1" applyProtection="1">
      <alignment horizontal="left" wrapText="1"/>
      <protection locked="0"/>
    </xf>
    <xf numFmtId="0" fontId="0" fillId="24" borderId="11" xfId="0" applyNumberFormat="1" applyFill="1" applyBorder="1" applyAlignment="1" applyProtection="1">
      <alignment horizontal="left" wrapText="1"/>
      <protection locked="0"/>
    </xf>
    <xf numFmtId="0" fontId="0" fillId="24" borderId="38" xfId="0" applyNumberFormat="1" applyFill="1" applyBorder="1" applyAlignment="1" applyProtection="1">
      <alignment horizontal="left" wrapText="1"/>
      <protection locked="0"/>
    </xf>
    <xf numFmtId="49" fontId="2" fillId="24" borderId="11" xfId="0" applyNumberFormat="1" applyFont="1" applyFill="1" applyBorder="1" applyAlignment="1" applyProtection="1">
      <alignment horizontal="center" wrapText="1"/>
      <protection locked="0"/>
    </xf>
    <xf numFmtId="49" fontId="2" fillId="24" borderId="13" xfId="0" applyNumberFormat="1" applyFont="1" applyFill="1" applyBorder="1" applyAlignment="1">
      <alignment horizontal="center" wrapText="1"/>
    </xf>
    <xf numFmtId="0" fontId="2" fillId="24" borderId="11" xfId="0" applyNumberFormat="1" applyFont="1" applyFill="1" applyBorder="1" applyAlignment="1" applyProtection="1">
      <alignment horizontal="left" wrapText="1"/>
      <protection locked="0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171</xdr:row>
      <xdr:rowOff>57150</xdr:rowOff>
    </xdr:from>
    <xdr:to>
      <xdr:col>4</xdr:col>
      <xdr:colOff>1038225</xdr:colOff>
      <xdr:row>171</xdr:row>
      <xdr:rowOff>581025</xdr:rowOff>
    </xdr:to>
    <xdr:pic>
      <xdr:nvPicPr>
        <xdr:cNvPr id="11921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004185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1681078</xdr:colOff>
      <xdr:row>184</xdr:row>
      <xdr:rowOff>188261</xdr:rowOff>
    </xdr:from>
    <xdr:to>
      <xdr:col>7</xdr:col>
      <xdr:colOff>2795683</xdr:colOff>
      <xdr:row>214</xdr:row>
      <xdr:rowOff>654846</xdr:rowOff>
    </xdr:to>
    <xdr:pic>
      <xdr:nvPicPr>
        <xdr:cNvPr id="3" name="Рисунок 2" descr="годовая отчетность 120230322_10181866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3036963" y="26315970"/>
          <a:ext cx="6935647" cy="952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K215"/>
  <sheetViews>
    <sheetView tabSelected="1" view="pageBreakPreview" zoomScale="48" zoomScaleSheetLayoutView="48" workbookViewId="0">
      <selection activeCell="K12" sqref="K12"/>
    </sheetView>
  </sheetViews>
  <sheetFormatPr defaultRowHeight="15"/>
  <cols>
    <col min="1" max="1" width="0.85546875" style="3" customWidth="1"/>
    <col min="2" max="2" width="62.28515625" style="1" customWidth="1"/>
    <col min="3" max="3" width="4.7109375" style="1" customWidth="1"/>
    <col min="4" max="4" width="5.5703125" style="1" customWidth="1"/>
    <col min="5" max="6" width="17.7109375" style="1" customWidth="1"/>
    <col min="7" max="7" width="17.7109375" style="2" customWidth="1"/>
    <col min="8" max="8" width="66.85546875" style="2" customWidth="1"/>
    <col min="9" max="9" width="9.140625" style="3" hidden="1" customWidth="1"/>
    <col min="10" max="10" width="10.28515625" style="3" hidden="1" customWidth="1"/>
    <col min="11" max="11" width="166" style="3" customWidth="1"/>
    <col min="12" max="16384" width="9.140625" style="3"/>
  </cols>
  <sheetData>
    <row r="1" spans="2:10" ht="5.0999999999999996" customHeight="1" thickBot="1"/>
    <row r="2" spans="2:10" ht="15.75">
      <c r="B2" s="147" t="s">
        <v>0</v>
      </c>
      <c r="C2" s="148"/>
      <c r="D2" s="148"/>
      <c r="E2" s="148"/>
      <c r="F2" s="148"/>
      <c r="G2" s="149"/>
      <c r="H2" s="4" t="s">
        <v>1</v>
      </c>
      <c r="I2" s="5"/>
      <c r="J2" s="6" t="s">
        <v>134</v>
      </c>
    </row>
    <row r="3" spans="2:10">
      <c r="B3" s="7"/>
      <c r="C3" s="7"/>
      <c r="D3" s="7"/>
      <c r="E3" s="7"/>
      <c r="F3" s="7"/>
      <c r="G3" s="8" t="s">
        <v>105</v>
      </c>
      <c r="H3" s="9" t="s">
        <v>2</v>
      </c>
      <c r="I3" s="5" t="s">
        <v>207</v>
      </c>
      <c r="J3" s="6" t="s">
        <v>133</v>
      </c>
    </row>
    <row r="4" spans="2:10">
      <c r="B4" s="10"/>
      <c r="C4" s="6" t="s">
        <v>110</v>
      </c>
      <c r="D4" s="153" t="s">
        <v>205</v>
      </c>
      <c r="E4" s="153"/>
      <c r="F4" s="6"/>
      <c r="G4" s="8" t="s">
        <v>106</v>
      </c>
      <c r="H4" s="11">
        <v>44927</v>
      </c>
      <c r="I4" s="5" t="s">
        <v>208</v>
      </c>
      <c r="J4" s="6" t="s">
        <v>135</v>
      </c>
    </row>
    <row r="5" spans="2:10">
      <c r="B5" s="10" t="s">
        <v>111</v>
      </c>
      <c r="C5" s="155" t="s">
        <v>204</v>
      </c>
      <c r="D5" s="155"/>
      <c r="E5" s="155"/>
      <c r="F5" s="155"/>
      <c r="G5" s="8" t="s">
        <v>107</v>
      </c>
      <c r="H5" s="12"/>
      <c r="I5" s="5" t="s">
        <v>209</v>
      </c>
      <c r="J5" s="6" t="s">
        <v>136</v>
      </c>
    </row>
    <row r="6" spans="2:10" ht="29.25" customHeight="1">
      <c r="B6" s="10" t="s">
        <v>112</v>
      </c>
      <c r="C6" s="156"/>
      <c r="D6" s="156"/>
      <c r="E6" s="156"/>
      <c r="F6" s="156"/>
      <c r="G6" s="8" t="s">
        <v>125</v>
      </c>
      <c r="H6" s="13">
        <v>3121009204</v>
      </c>
      <c r="I6" s="5"/>
      <c r="J6" s="6" t="s">
        <v>137</v>
      </c>
    </row>
    <row r="7" spans="2:10" ht="45" customHeight="1">
      <c r="B7" s="10" t="s">
        <v>113</v>
      </c>
      <c r="C7" s="156"/>
      <c r="D7" s="156"/>
      <c r="E7" s="156"/>
      <c r="F7" s="156"/>
      <c r="G7" s="8" t="s">
        <v>126</v>
      </c>
      <c r="H7" s="14" t="s">
        <v>257</v>
      </c>
      <c r="I7" s="5" t="s">
        <v>211</v>
      </c>
      <c r="J7" s="6" t="s">
        <v>138</v>
      </c>
    </row>
    <row r="8" spans="2:10">
      <c r="C8" s="154"/>
      <c r="D8" s="154"/>
      <c r="E8" s="154"/>
      <c r="F8" s="154"/>
      <c r="G8" s="8" t="s">
        <v>107</v>
      </c>
      <c r="H8" s="12"/>
      <c r="I8" s="5"/>
      <c r="J8" s="6" t="s">
        <v>139</v>
      </c>
    </row>
    <row r="9" spans="2:10" ht="28.5" customHeight="1">
      <c r="B9" s="10" t="s">
        <v>114</v>
      </c>
      <c r="C9" s="155"/>
      <c r="D9" s="155"/>
      <c r="E9" s="155"/>
      <c r="F9" s="155"/>
      <c r="G9" s="8" t="s">
        <v>125</v>
      </c>
      <c r="H9" s="12"/>
      <c r="I9" s="5"/>
      <c r="J9" s="6" t="s">
        <v>140</v>
      </c>
    </row>
    <row r="10" spans="2:10">
      <c r="B10" s="15" t="s">
        <v>3</v>
      </c>
      <c r="C10" s="16"/>
      <c r="D10" s="5"/>
      <c r="E10" s="17"/>
      <c r="F10" s="17"/>
      <c r="G10" s="8" t="s">
        <v>108</v>
      </c>
      <c r="H10" s="18" t="s">
        <v>206</v>
      </c>
      <c r="I10" s="5" t="s">
        <v>210</v>
      </c>
      <c r="J10" s="6" t="s">
        <v>141</v>
      </c>
    </row>
    <row r="11" spans="2:10" ht="15.75" thickBot="1">
      <c r="B11" s="10" t="s">
        <v>199</v>
      </c>
      <c r="C11" s="16"/>
      <c r="D11" s="5"/>
      <c r="E11" s="17"/>
      <c r="F11" s="17"/>
      <c r="G11" s="8" t="s">
        <v>109</v>
      </c>
      <c r="H11" s="19">
        <v>383</v>
      </c>
      <c r="I11" s="5"/>
      <c r="J11" s="6" t="s">
        <v>142</v>
      </c>
    </row>
    <row r="12" spans="2:10">
      <c r="B12" s="17"/>
      <c r="C12" s="17"/>
      <c r="D12" s="17"/>
      <c r="E12" s="17"/>
      <c r="F12" s="17"/>
      <c r="G12" s="17"/>
      <c r="H12" s="17"/>
      <c r="I12" s="5"/>
      <c r="J12" s="6" t="s">
        <v>143</v>
      </c>
    </row>
    <row r="13" spans="2:10" s="6" customFormat="1" ht="12" customHeight="1">
      <c r="B13" s="20"/>
      <c r="C13" s="21" t="s">
        <v>4</v>
      </c>
      <c r="D13" s="150" t="s">
        <v>5</v>
      </c>
      <c r="E13" s="22" t="s">
        <v>6</v>
      </c>
      <c r="F13" s="22" t="s">
        <v>127</v>
      </c>
      <c r="G13" s="23" t="s">
        <v>130</v>
      </c>
      <c r="H13" s="24"/>
      <c r="I13" s="5"/>
      <c r="J13" s="6" t="s">
        <v>144</v>
      </c>
    </row>
    <row r="14" spans="2:10" s="6" customFormat="1" ht="12" customHeight="1">
      <c r="B14" s="25" t="s">
        <v>7</v>
      </c>
      <c r="C14" s="26" t="s">
        <v>8</v>
      </c>
      <c r="D14" s="151"/>
      <c r="E14" s="27" t="s">
        <v>9</v>
      </c>
      <c r="F14" s="27" t="s">
        <v>128</v>
      </c>
      <c r="G14" s="28" t="s">
        <v>131</v>
      </c>
      <c r="H14" s="29" t="s">
        <v>10</v>
      </c>
      <c r="I14" s="5"/>
      <c r="J14" s="6" t="s">
        <v>145</v>
      </c>
    </row>
    <row r="15" spans="2:10" s="6" customFormat="1" ht="12" customHeight="1">
      <c r="B15" s="30"/>
      <c r="C15" s="26" t="s">
        <v>11</v>
      </c>
      <c r="D15" s="152"/>
      <c r="E15" s="31" t="s">
        <v>12</v>
      </c>
      <c r="F15" s="27" t="s">
        <v>129</v>
      </c>
      <c r="G15" s="28" t="s">
        <v>132</v>
      </c>
      <c r="H15" s="29"/>
      <c r="I15" s="5"/>
      <c r="J15" s="6" t="s">
        <v>146</v>
      </c>
    </row>
    <row r="16" spans="2:10" s="6" customFormat="1" ht="12" customHeight="1" thickBot="1">
      <c r="B16" s="32">
        <v>1</v>
      </c>
      <c r="C16" s="33">
        <v>2</v>
      </c>
      <c r="D16" s="33">
        <v>3</v>
      </c>
      <c r="E16" s="34">
        <v>4</v>
      </c>
      <c r="F16" s="34">
        <v>5</v>
      </c>
      <c r="G16" s="23" t="s">
        <v>13</v>
      </c>
      <c r="H16" s="35" t="s">
        <v>14</v>
      </c>
      <c r="I16" s="5"/>
      <c r="J16" s="6" t="s">
        <v>147</v>
      </c>
    </row>
    <row r="17" spans="2:10" s="6" customFormat="1" ht="24">
      <c r="B17" s="36" t="s">
        <v>232</v>
      </c>
      <c r="C17" s="37" t="s">
        <v>15</v>
      </c>
      <c r="D17" s="38" t="s">
        <v>16</v>
      </c>
      <c r="E17" s="39">
        <f>E18+E21+E24+E27+E30+E33+E42+E45</f>
        <v>95000</v>
      </c>
      <c r="F17" s="39">
        <f>F18+F21+F24+F27+F30+F33+F42+F45</f>
        <v>32226568.5</v>
      </c>
      <c r="G17" s="39">
        <f>G18+G21+G24+G27+G30+G33+G42+G45</f>
        <v>2428251.98</v>
      </c>
      <c r="H17" s="40">
        <f>H18+H21+H24+H27+H30+H33+H42+H45</f>
        <v>34749820.479999997</v>
      </c>
    </row>
    <row r="18" spans="2:10" s="6" customFormat="1" ht="12">
      <c r="B18" s="41" t="s">
        <v>231</v>
      </c>
      <c r="C18" s="42" t="s">
        <v>17</v>
      </c>
      <c r="D18" s="43" t="s">
        <v>18</v>
      </c>
      <c r="E18" s="44">
        <f>SUM(E19:E20)</f>
        <v>0</v>
      </c>
      <c r="F18" s="44">
        <f>SUM(F19:F20)</f>
        <v>0</v>
      </c>
      <c r="G18" s="44">
        <f>SUM(G19:G20)</f>
        <v>0</v>
      </c>
      <c r="H18" s="45">
        <f>SUM(H19:H20)</f>
        <v>0</v>
      </c>
    </row>
    <row r="19" spans="2:10" s="6" customFormat="1" ht="11.25">
      <c r="B19" s="46"/>
      <c r="C19" s="47"/>
      <c r="D19" s="48"/>
      <c r="E19" s="49"/>
      <c r="F19" s="49"/>
      <c r="G19" s="50"/>
      <c r="H19" s="51">
        <f>SUM(E19:G19)</f>
        <v>0</v>
      </c>
      <c r="I19" s="52"/>
      <c r="J19" s="52"/>
    </row>
    <row r="20" spans="2:10" s="6" customFormat="1" ht="11.25" hidden="1">
      <c r="B20" s="53"/>
      <c r="C20" s="54"/>
      <c r="D20" s="55"/>
      <c r="E20" s="44"/>
      <c r="F20" s="44"/>
      <c r="G20" s="44"/>
      <c r="H20" s="45"/>
    </row>
    <row r="21" spans="2:10" s="6" customFormat="1" ht="12">
      <c r="B21" s="41" t="s">
        <v>233</v>
      </c>
      <c r="C21" s="42" t="s">
        <v>19</v>
      </c>
      <c r="D21" s="43" t="s">
        <v>20</v>
      </c>
      <c r="E21" s="44">
        <f>SUM(E22:E23)</f>
        <v>0</v>
      </c>
      <c r="F21" s="44">
        <f>SUM(F22:F23)</f>
        <v>32008838.5</v>
      </c>
      <c r="G21" s="44">
        <f>SUM(G22:G23)</f>
        <v>2420554.5</v>
      </c>
      <c r="H21" s="45">
        <f>SUM(H22:H23)</f>
        <v>34429393</v>
      </c>
    </row>
    <row r="22" spans="2:10" s="6" customFormat="1" ht="11.25">
      <c r="B22" s="56" t="s">
        <v>297</v>
      </c>
      <c r="C22" s="54" t="s">
        <v>19</v>
      </c>
      <c r="D22" s="57" t="s">
        <v>298</v>
      </c>
      <c r="E22" s="58">
        <v>0</v>
      </c>
      <c r="F22" s="58">
        <v>32008838.5</v>
      </c>
      <c r="G22" s="58">
        <v>2420554.5</v>
      </c>
      <c r="H22" s="45">
        <f>SUM(E22:G22)</f>
        <v>34429393</v>
      </c>
    </row>
    <row r="23" spans="2:10" s="6" customFormat="1" ht="11.25" hidden="1">
      <c r="B23" s="53"/>
      <c r="C23" s="54"/>
      <c r="D23" s="55"/>
      <c r="E23" s="44"/>
      <c r="F23" s="44"/>
      <c r="G23" s="44"/>
      <c r="H23" s="45"/>
    </row>
    <row r="24" spans="2:10" s="6" customFormat="1" ht="12">
      <c r="B24" s="41" t="s">
        <v>234</v>
      </c>
      <c r="C24" s="42" t="s">
        <v>21</v>
      </c>
      <c r="D24" s="43" t="s">
        <v>22</v>
      </c>
      <c r="E24" s="44">
        <f>SUM(E25:E26)</f>
        <v>0</v>
      </c>
      <c r="F24" s="44">
        <f>SUM(F25:F26)</f>
        <v>0</v>
      </c>
      <c r="G24" s="44">
        <f>SUM(G25:G26)</f>
        <v>0</v>
      </c>
      <c r="H24" s="45">
        <f>SUM(H25:H26)</f>
        <v>0</v>
      </c>
    </row>
    <row r="25" spans="2:10" s="6" customFormat="1" ht="11.25">
      <c r="B25" s="46"/>
      <c r="C25" s="47"/>
      <c r="D25" s="48"/>
      <c r="E25" s="49"/>
      <c r="F25" s="49"/>
      <c r="G25" s="50"/>
      <c r="H25" s="51">
        <f>SUM(E25:G25)</f>
        <v>0</v>
      </c>
      <c r="I25" s="52"/>
      <c r="J25" s="52"/>
    </row>
    <row r="26" spans="2:10" s="6" customFormat="1" ht="11.25" hidden="1">
      <c r="B26" s="53"/>
      <c r="C26" s="54"/>
      <c r="D26" s="55"/>
      <c r="E26" s="44"/>
      <c r="F26" s="44"/>
      <c r="G26" s="44"/>
      <c r="H26" s="45"/>
    </row>
    <row r="27" spans="2:10" s="6" customFormat="1" ht="12">
      <c r="B27" s="41" t="s">
        <v>235</v>
      </c>
      <c r="C27" s="42" t="s">
        <v>23</v>
      </c>
      <c r="D27" s="43" t="s">
        <v>24</v>
      </c>
      <c r="E27" s="44">
        <f>SUM(E28:E29)</f>
        <v>95000</v>
      </c>
      <c r="F27" s="44">
        <f>SUM(F28:F29)</f>
        <v>0</v>
      </c>
      <c r="G27" s="44">
        <f>SUM(G28:G29)</f>
        <v>0</v>
      </c>
      <c r="H27" s="45">
        <f>SUM(H28:H29)</f>
        <v>95000</v>
      </c>
    </row>
    <row r="28" spans="2:10" s="6" customFormat="1" ht="22.5">
      <c r="B28" s="56" t="s">
        <v>296</v>
      </c>
      <c r="C28" s="54" t="s">
        <v>23</v>
      </c>
      <c r="D28" s="57" t="s">
        <v>295</v>
      </c>
      <c r="E28" s="58">
        <v>95000</v>
      </c>
      <c r="F28" s="44">
        <v>0</v>
      </c>
      <c r="G28" s="58">
        <v>0</v>
      </c>
      <c r="H28" s="45">
        <f>SUM(E28:G28)</f>
        <v>95000</v>
      </c>
    </row>
    <row r="29" spans="2:10" s="6" customFormat="1" ht="11.25" hidden="1">
      <c r="B29" s="53"/>
      <c r="C29" s="54"/>
      <c r="D29" s="55"/>
      <c r="E29" s="44"/>
      <c r="F29" s="44"/>
      <c r="G29" s="44"/>
      <c r="H29" s="45"/>
    </row>
    <row r="30" spans="2:10" s="6" customFormat="1" ht="12">
      <c r="B30" s="41" t="s">
        <v>259</v>
      </c>
      <c r="C30" s="42" t="s">
        <v>172</v>
      </c>
      <c r="D30" s="43" t="s">
        <v>30</v>
      </c>
      <c r="E30" s="44">
        <f>SUM(E31:E32)</f>
        <v>0</v>
      </c>
      <c r="F30" s="44">
        <f>SUM(F31:F32)</f>
        <v>0</v>
      </c>
      <c r="G30" s="44">
        <f>SUM(G31:G32)</f>
        <v>0</v>
      </c>
      <c r="H30" s="45">
        <f>SUM(H31:H32)</f>
        <v>0</v>
      </c>
    </row>
    <row r="31" spans="2:10" s="6" customFormat="1" ht="11.25">
      <c r="B31" s="46"/>
      <c r="C31" s="47"/>
      <c r="D31" s="48"/>
      <c r="E31" s="50"/>
      <c r="F31" s="50"/>
      <c r="G31" s="50"/>
      <c r="H31" s="51">
        <f>SUM(E31:G31)</f>
        <v>0</v>
      </c>
      <c r="I31" s="52"/>
      <c r="J31" s="52"/>
    </row>
    <row r="32" spans="2:10" s="6" customFormat="1" ht="11.25" hidden="1">
      <c r="B32" s="53"/>
      <c r="C32" s="54"/>
      <c r="D32" s="55"/>
      <c r="E32" s="44"/>
      <c r="F32" s="44"/>
      <c r="G32" s="44"/>
      <c r="H32" s="45"/>
    </row>
    <row r="33" spans="2:10" s="6" customFormat="1" ht="12">
      <c r="B33" s="41" t="s">
        <v>236</v>
      </c>
      <c r="C33" s="42" t="s">
        <v>25</v>
      </c>
      <c r="D33" s="43" t="s">
        <v>26</v>
      </c>
      <c r="E33" s="44">
        <f>SUM(E34:E36)</f>
        <v>0</v>
      </c>
      <c r="F33" s="44">
        <f>SUM(F34:F36)</f>
        <v>-94250</v>
      </c>
      <c r="G33" s="44">
        <f>SUM(G34:G36)</f>
        <v>0</v>
      </c>
      <c r="H33" s="45">
        <f>SUM(H34:H36)</f>
        <v>-94250</v>
      </c>
    </row>
    <row r="34" spans="2:10" s="6" customFormat="1" ht="11.25">
      <c r="B34" s="56" t="s">
        <v>291</v>
      </c>
      <c r="C34" s="54" t="s">
        <v>25</v>
      </c>
      <c r="D34" s="57" t="s">
        <v>292</v>
      </c>
      <c r="E34" s="58">
        <v>0</v>
      </c>
      <c r="F34" s="58">
        <v>-95000</v>
      </c>
      <c r="G34" s="58">
        <v>0</v>
      </c>
      <c r="H34" s="45">
        <f>SUM(E34:G34)</f>
        <v>-95000</v>
      </c>
    </row>
    <row r="35" spans="2:10" s="6" customFormat="1" ht="11.25">
      <c r="B35" s="56" t="s">
        <v>293</v>
      </c>
      <c r="C35" s="54" t="s">
        <v>25</v>
      </c>
      <c r="D35" s="57" t="s">
        <v>294</v>
      </c>
      <c r="E35" s="58">
        <v>0</v>
      </c>
      <c r="F35" s="58">
        <v>750</v>
      </c>
      <c r="G35" s="58">
        <v>0</v>
      </c>
      <c r="H35" s="45">
        <f>SUM(E35:G35)</f>
        <v>750</v>
      </c>
    </row>
    <row r="36" spans="2:10" s="6" customFormat="1" ht="0.75" customHeight="1" thickBot="1">
      <c r="B36" s="59"/>
      <c r="C36" s="60"/>
      <c r="D36" s="61"/>
      <c r="E36" s="62"/>
      <c r="F36" s="62"/>
      <c r="G36" s="62"/>
      <c r="H36" s="63"/>
    </row>
    <row r="37" spans="2:10" s="6" customFormat="1" ht="12.2" customHeight="1">
      <c r="B37" s="64"/>
      <c r="C37" s="64"/>
      <c r="D37" s="64"/>
      <c r="E37" s="64"/>
      <c r="F37" s="64"/>
      <c r="G37" s="64"/>
      <c r="H37" s="64" t="s">
        <v>28</v>
      </c>
      <c r="J37" s="65" t="s">
        <v>168</v>
      </c>
    </row>
    <row r="38" spans="2:10" s="6" customFormat="1" ht="12.2" customHeight="1">
      <c r="B38" s="20"/>
      <c r="C38" s="21" t="s">
        <v>4</v>
      </c>
      <c r="D38" s="150" t="s">
        <v>5</v>
      </c>
      <c r="E38" s="22" t="s">
        <v>6</v>
      </c>
      <c r="F38" s="22" t="s">
        <v>127</v>
      </c>
      <c r="G38" s="23" t="s">
        <v>130</v>
      </c>
      <c r="H38" s="24"/>
      <c r="J38" s="65" t="s">
        <v>169</v>
      </c>
    </row>
    <row r="39" spans="2:10" s="6" customFormat="1" ht="12.2" customHeight="1">
      <c r="B39" s="25" t="s">
        <v>7</v>
      </c>
      <c r="C39" s="26" t="s">
        <v>8</v>
      </c>
      <c r="D39" s="151"/>
      <c r="E39" s="27" t="s">
        <v>9</v>
      </c>
      <c r="F39" s="27" t="s">
        <v>128</v>
      </c>
      <c r="G39" s="28" t="s">
        <v>131</v>
      </c>
      <c r="H39" s="29" t="s">
        <v>10</v>
      </c>
      <c r="J39" s="65" t="s">
        <v>170</v>
      </c>
    </row>
    <row r="40" spans="2:10" s="6" customFormat="1" ht="12.2" customHeight="1">
      <c r="B40" s="30"/>
      <c r="C40" s="26" t="s">
        <v>11</v>
      </c>
      <c r="D40" s="152"/>
      <c r="E40" s="31" t="s">
        <v>12</v>
      </c>
      <c r="F40" s="27" t="s">
        <v>129</v>
      </c>
      <c r="G40" s="28" t="s">
        <v>132</v>
      </c>
      <c r="H40" s="29"/>
      <c r="J40" s="65" t="s">
        <v>171</v>
      </c>
    </row>
    <row r="41" spans="2:10" s="6" customFormat="1" ht="12.2" customHeight="1" thickBot="1">
      <c r="B41" s="32">
        <v>1</v>
      </c>
      <c r="C41" s="33">
        <v>2</v>
      </c>
      <c r="D41" s="33">
        <v>3</v>
      </c>
      <c r="E41" s="34">
        <v>4</v>
      </c>
      <c r="F41" s="34">
        <v>5</v>
      </c>
      <c r="G41" s="23" t="s">
        <v>13</v>
      </c>
      <c r="H41" s="24" t="s">
        <v>14</v>
      </c>
    </row>
    <row r="42" spans="2:10" s="6" customFormat="1" ht="12">
      <c r="B42" s="66" t="s">
        <v>237</v>
      </c>
      <c r="C42" s="37" t="s">
        <v>16</v>
      </c>
      <c r="D42" s="38" t="s">
        <v>27</v>
      </c>
      <c r="E42" s="67">
        <f>SUM(E43:E44)</f>
        <v>0</v>
      </c>
      <c r="F42" s="67">
        <f>SUM(F43:F44)</f>
        <v>0</v>
      </c>
      <c r="G42" s="67">
        <f>SUM(G43:G44)</f>
        <v>0</v>
      </c>
      <c r="H42" s="68">
        <f>SUM(H43:H44)</f>
        <v>0</v>
      </c>
    </row>
    <row r="43" spans="2:10" s="6" customFormat="1" ht="11.25">
      <c r="B43" s="69"/>
      <c r="C43" s="70"/>
      <c r="D43" s="71"/>
      <c r="E43" s="72"/>
      <c r="F43" s="72"/>
      <c r="G43" s="72"/>
      <c r="H43" s="73">
        <f>SUM(E43:G43)</f>
        <v>0</v>
      </c>
      <c r="I43" s="52"/>
      <c r="J43" s="52"/>
    </row>
    <row r="44" spans="2:10" s="6" customFormat="1" ht="11.25" hidden="1">
      <c r="B44" s="74"/>
      <c r="C44" s="42"/>
      <c r="D44" s="43"/>
      <c r="E44" s="75"/>
      <c r="F44" s="75"/>
      <c r="G44" s="75"/>
      <c r="H44" s="76"/>
    </row>
    <row r="45" spans="2:10" s="6" customFormat="1" ht="24">
      <c r="B45" s="41" t="s">
        <v>238</v>
      </c>
      <c r="C45" s="42" t="s">
        <v>173</v>
      </c>
      <c r="D45" s="43" t="s">
        <v>33</v>
      </c>
      <c r="E45" s="75">
        <f>SUM(E46:E48)</f>
        <v>0</v>
      </c>
      <c r="F45" s="75">
        <f>SUM(F46:F48)</f>
        <v>311980</v>
      </c>
      <c r="G45" s="75">
        <f>SUM(G46:G48)</f>
        <v>7697.48</v>
      </c>
      <c r="H45" s="76">
        <f>SUM(H46:H48)</f>
        <v>319677.48</v>
      </c>
    </row>
    <row r="46" spans="2:10" s="6" customFormat="1" ht="22.5">
      <c r="B46" s="77" t="s">
        <v>287</v>
      </c>
      <c r="C46" s="42" t="s">
        <v>173</v>
      </c>
      <c r="D46" s="78" t="s">
        <v>288</v>
      </c>
      <c r="E46" s="79">
        <v>0</v>
      </c>
      <c r="F46" s="79">
        <v>0</v>
      </c>
      <c r="G46" s="79">
        <v>7697.48</v>
      </c>
      <c r="H46" s="76">
        <f>SUM(E46:G46)</f>
        <v>7697.48</v>
      </c>
    </row>
    <row r="47" spans="2:10" s="6" customFormat="1" ht="33.75">
      <c r="B47" s="77" t="s">
        <v>290</v>
      </c>
      <c r="C47" s="42" t="s">
        <v>173</v>
      </c>
      <c r="D47" s="78" t="s">
        <v>289</v>
      </c>
      <c r="E47" s="79">
        <v>0</v>
      </c>
      <c r="F47" s="79">
        <v>311980</v>
      </c>
      <c r="G47" s="79">
        <v>0</v>
      </c>
      <c r="H47" s="76">
        <f>SUM(E47:G47)</f>
        <v>311980</v>
      </c>
    </row>
    <row r="48" spans="2:10" s="6" customFormat="1" ht="11.25" hidden="1">
      <c r="B48" s="74"/>
      <c r="C48" s="42"/>
      <c r="D48" s="43"/>
      <c r="E48" s="75"/>
      <c r="F48" s="75"/>
      <c r="G48" s="75"/>
      <c r="H48" s="76"/>
    </row>
    <row r="49" spans="2:10" s="6" customFormat="1" ht="24">
      <c r="B49" s="80" t="s">
        <v>239</v>
      </c>
      <c r="C49" s="42" t="s">
        <v>24</v>
      </c>
      <c r="D49" s="43" t="s">
        <v>29</v>
      </c>
      <c r="E49" s="75">
        <f>E50+E54+E61+E64+E67+E70+E73+E77+E85</f>
        <v>0</v>
      </c>
      <c r="F49" s="75">
        <f>F50+F54+F61+F64+F67+F70+F73+F77+F85</f>
        <v>35040435.840000004</v>
      </c>
      <c r="G49" s="75">
        <f>G50+G54+G61+G64+G67+G70+G73+G77+G85</f>
        <v>3433997.14</v>
      </c>
      <c r="H49" s="76">
        <f>H50+H54+H61+H64+H67+H70+H73+H77+H85</f>
        <v>38474432.979999997</v>
      </c>
    </row>
    <row r="50" spans="2:10" s="6" customFormat="1" ht="12">
      <c r="B50" s="41" t="s">
        <v>229</v>
      </c>
      <c r="C50" s="42" t="s">
        <v>30</v>
      </c>
      <c r="D50" s="43" t="s">
        <v>31</v>
      </c>
      <c r="E50" s="75">
        <f>SUM(E51:E53)</f>
        <v>0</v>
      </c>
      <c r="F50" s="75">
        <f>SUM(F51:F53)</f>
        <v>24654358.25</v>
      </c>
      <c r="G50" s="75">
        <f>SUM(G51:G53)</f>
        <v>0</v>
      </c>
      <c r="H50" s="76">
        <f>SUM(H51:H53)</f>
        <v>24654358.25</v>
      </c>
    </row>
    <row r="51" spans="2:10" s="6" customFormat="1" ht="11.25">
      <c r="B51" s="77" t="s">
        <v>283</v>
      </c>
      <c r="C51" s="42" t="s">
        <v>30</v>
      </c>
      <c r="D51" s="78" t="s">
        <v>284</v>
      </c>
      <c r="E51" s="79">
        <v>0</v>
      </c>
      <c r="F51" s="79">
        <v>18934381.170000002</v>
      </c>
      <c r="G51" s="79">
        <v>0</v>
      </c>
      <c r="H51" s="76">
        <f>SUM(E51:G51)</f>
        <v>18934381.170000002</v>
      </c>
    </row>
    <row r="52" spans="2:10" s="6" customFormat="1" ht="11.25">
      <c r="B52" s="77" t="s">
        <v>285</v>
      </c>
      <c r="C52" s="42" t="s">
        <v>30</v>
      </c>
      <c r="D52" s="78" t="s">
        <v>286</v>
      </c>
      <c r="E52" s="79">
        <v>0</v>
      </c>
      <c r="F52" s="79">
        <v>5719977.0800000001</v>
      </c>
      <c r="G52" s="79">
        <v>0</v>
      </c>
      <c r="H52" s="76">
        <f>SUM(E52:G52)</f>
        <v>5719977.0800000001</v>
      </c>
    </row>
    <row r="53" spans="2:10" s="6" customFormat="1" ht="12.2" hidden="1" customHeight="1">
      <c r="B53" s="74"/>
      <c r="C53" s="42"/>
      <c r="D53" s="43"/>
      <c r="E53" s="75"/>
      <c r="F53" s="75"/>
      <c r="G53" s="75"/>
      <c r="H53" s="76"/>
    </row>
    <row r="54" spans="2:10" s="6" customFormat="1" ht="12">
      <c r="B54" s="41" t="s">
        <v>230</v>
      </c>
      <c r="C54" s="42" t="s">
        <v>26</v>
      </c>
      <c r="D54" s="43" t="s">
        <v>32</v>
      </c>
      <c r="E54" s="75">
        <f>SUM(E55:E60)</f>
        <v>0</v>
      </c>
      <c r="F54" s="75">
        <f>SUM(F55:F60)</f>
        <v>3499393.58</v>
      </c>
      <c r="G54" s="75">
        <f>SUM(G55:G60)</f>
        <v>34040.53</v>
      </c>
      <c r="H54" s="76">
        <f>SUM(H55:H60)</f>
        <v>3533434.11</v>
      </c>
    </row>
    <row r="55" spans="2:10" s="6" customFormat="1" ht="11.25">
      <c r="B55" s="77" t="s">
        <v>273</v>
      </c>
      <c r="C55" s="42" t="s">
        <v>26</v>
      </c>
      <c r="D55" s="78" t="s">
        <v>274</v>
      </c>
      <c r="E55" s="79">
        <v>0</v>
      </c>
      <c r="F55" s="79">
        <v>9000</v>
      </c>
      <c r="G55" s="79">
        <v>0</v>
      </c>
      <c r="H55" s="76">
        <f>SUM(E55:G55)</f>
        <v>9000</v>
      </c>
    </row>
    <row r="56" spans="2:10" s="6" customFormat="1" ht="11.25">
      <c r="B56" s="77" t="s">
        <v>276</v>
      </c>
      <c r="C56" s="42" t="s">
        <v>26</v>
      </c>
      <c r="D56" s="78" t="s">
        <v>275</v>
      </c>
      <c r="E56" s="79">
        <v>0</v>
      </c>
      <c r="F56" s="79">
        <v>1150</v>
      </c>
      <c r="G56" s="79">
        <v>230</v>
      </c>
      <c r="H56" s="76">
        <f>SUM(E56:G56)</f>
        <v>1380</v>
      </c>
    </row>
    <row r="57" spans="2:10" s="6" customFormat="1" ht="11.25">
      <c r="B57" s="77" t="s">
        <v>278</v>
      </c>
      <c r="C57" s="42" t="s">
        <v>26</v>
      </c>
      <c r="D57" s="78" t="s">
        <v>277</v>
      </c>
      <c r="E57" s="79">
        <v>0</v>
      </c>
      <c r="F57" s="79">
        <v>1914608.09</v>
      </c>
      <c r="G57" s="79">
        <v>245.13</v>
      </c>
      <c r="H57" s="76">
        <f>SUM(E57:G57)</f>
        <v>1914853.22</v>
      </c>
    </row>
    <row r="58" spans="2:10" s="6" customFormat="1" ht="11.25">
      <c r="B58" s="77" t="s">
        <v>279</v>
      </c>
      <c r="C58" s="42" t="s">
        <v>26</v>
      </c>
      <c r="D58" s="78" t="s">
        <v>280</v>
      </c>
      <c r="E58" s="79">
        <v>0</v>
      </c>
      <c r="F58" s="79">
        <v>239750.69</v>
      </c>
      <c r="G58" s="79">
        <v>0</v>
      </c>
      <c r="H58" s="76">
        <f>SUM(E58:G58)</f>
        <v>239750.69</v>
      </c>
    </row>
    <row r="59" spans="2:10" s="6" customFormat="1" ht="11.25">
      <c r="B59" s="77" t="s">
        <v>281</v>
      </c>
      <c r="C59" s="42" t="s">
        <v>26</v>
      </c>
      <c r="D59" s="78" t="s">
        <v>282</v>
      </c>
      <c r="E59" s="79">
        <v>0</v>
      </c>
      <c r="F59" s="79">
        <v>1334884.8</v>
      </c>
      <c r="G59" s="79">
        <v>33565.4</v>
      </c>
      <c r="H59" s="76">
        <f>SUM(E59:G59)</f>
        <v>1368450.2</v>
      </c>
    </row>
    <row r="60" spans="2:10" s="6" customFormat="1" ht="12.2" hidden="1" customHeight="1">
      <c r="B60" s="74"/>
      <c r="C60" s="42"/>
      <c r="D60" s="43"/>
      <c r="E60" s="75"/>
      <c r="F60" s="75"/>
      <c r="G60" s="75"/>
      <c r="H60" s="76"/>
    </row>
    <row r="61" spans="2:10" s="6" customFormat="1" ht="12">
      <c r="B61" s="41" t="s">
        <v>240</v>
      </c>
      <c r="C61" s="42" t="s">
        <v>33</v>
      </c>
      <c r="D61" s="43" t="s">
        <v>34</v>
      </c>
      <c r="E61" s="75">
        <f>SUM(E62:E63)</f>
        <v>0</v>
      </c>
      <c r="F61" s="75">
        <f>SUM(F62:F63)</f>
        <v>0</v>
      </c>
      <c r="G61" s="75">
        <f>SUM(G62:G63)</f>
        <v>0</v>
      </c>
      <c r="H61" s="76">
        <f>SUM(H62:H63)</f>
        <v>0</v>
      </c>
    </row>
    <row r="62" spans="2:10" s="6" customFormat="1" ht="11.25">
      <c r="B62" s="69"/>
      <c r="C62" s="70"/>
      <c r="D62" s="71"/>
      <c r="E62" s="50"/>
      <c r="F62" s="72"/>
      <c r="G62" s="72"/>
      <c r="H62" s="73">
        <f>SUM(E62:G62)</f>
        <v>0</v>
      </c>
      <c r="I62" s="52"/>
      <c r="J62" s="52"/>
    </row>
    <row r="63" spans="2:10" s="6" customFormat="1" ht="11.25" hidden="1">
      <c r="B63" s="74"/>
      <c r="C63" s="42"/>
      <c r="D63" s="43"/>
      <c r="E63" s="75"/>
      <c r="F63" s="75"/>
      <c r="G63" s="75"/>
      <c r="H63" s="76"/>
    </row>
    <row r="64" spans="2:10" s="6" customFormat="1" ht="12">
      <c r="B64" s="41" t="s">
        <v>241</v>
      </c>
      <c r="C64" s="42" t="s">
        <v>31</v>
      </c>
      <c r="D64" s="43" t="s">
        <v>35</v>
      </c>
      <c r="E64" s="75">
        <f>SUM(E65:E66)</f>
        <v>0</v>
      </c>
      <c r="F64" s="75">
        <f>SUM(F65:F66)</f>
        <v>0</v>
      </c>
      <c r="G64" s="75">
        <f>SUM(G65:G66)</f>
        <v>0</v>
      </c>
      <c r="H64" s="76">
        <f>SUM(H65:H66)</f>
        <v>0</v>
      </c>
    </row>
    <row r="65" spans="2:10" s="6" customFormat="1" ht="11.25">
      <c r="B65" s="69"/>
      <c r="C65" s="70"/>
      <c r="D65" s="71"/>
      <c r="E65" s="72"/>
      <c r="F65" s="72"/>
      <c r="G65" s="72"/>
      <c r="H65" s="73">
        <f>SUM(E65:G65)</f>
        <v>0</v>
      </c>
      <c r="I65" s="52"/>
      <c r="J65" s="52"/>
    </row>
    <row r="66" spans="2:10" s="6" customFormat="1" ht="11.25" hidden="1">
      <c r="B66" s="74"/>
      <c r="C66" s="42"/>
      <c r="D66" s="43"/>
      <c r="E66" s="75"/>
      <c r="F66" s="75"/>
      <c r="G66" s="75"/>
      <c r="H66" s="76"/>
    </row>
    <row r="67" spans="2:10" s="6" customFormat="1" ht="12">
      <c r="B67" s="41" t="s">
        <v>242</v>
      </c>
      <c r="C67" s="42" t="s">
        <v>34</v>
      </c>
      <c r="D67" s="43" t="s">
        <v>36</v>
      </c>
      <c r="E67" s="75">
        <f>SUM(E68:E69)</f>
        <v>0</v>
      </c>
      <c r="F67" s="75">
        <f>SUM(F68:F69)</f>
        <v>0</v>
      </c>
      <c r="G67" s="75">
        <f>SUM(G68:G69)</f>
        <v>0</v>
      </c>
      <c r="H67" s="76">
        <f>SUM(H68:H69)</f>
        <v>0</v>
      </c>
    </row>
    <row r="68" spans="2:10" s="6" customFormat="1" ht="11.25">
      <c r="B68" s="69"/>
      <c r="C68" s="70"/>
      <c r="D68" s="71"/>
      <c r="E68" s="72"/>
      <c r="F68" s="72"/>
      <c r="G68" s="72"/>
      <c r="H68" s="73">
        <f>SUM(E68:G68)</f>
        <v>0</v>
      </c>
      <c r="I68" s="52"/>
      <c r="J68" s="52"/>
    </row>
    <row r="69" spans="2:10" s="6" customFormat="1" ht="11.25" hidden="1">
      <c r="B69" s="74"/>
      <c r="C69" s="42"/>
      <c r="D69" s="43"/>
      <c r="E69" s="75"/>
      <c r="F69" s="75"/>
      <c r="G69" s="75"/>
      <c r="H69" s="76"/>
    </row>
    <row r="70" spans="2:10" s="6" customFormat="1" ht="12">
      <c r="B70" s="41" t="s">
        <v>243</v>
      </c>
      <c r="C70" s="42" t="s">
        <v>35</v>
      </c>
      <c r="D70" s="43" t="s">
        <v>37</v>
      </c>
      <c r="E70" s="75">
        <f>SUM(E71:E72)</f>
        <v>0</v>
      </c>
      <c r="F70" s="75">
        <f>SUM(F71:F72)</f>
        <v>86112.71</v>
      </c>
      <c r="G70" s="75">
        <f>SUM(G71:G72)</f>
        <v>0</v>
      </c>
      <c r="H70" s="75">
        <f>SUM(H71:H72)</f>
        <v>86112.71</v>
      </c>
    </row>
    <row r="71" spans="2:10" s="6" customFormat="1" ht="11.25">
      <c r="B71" s="77" t="s">
        <v>272</v>
      </c>
      <c r="C71" s="42" t="s">
        <v>35</v>
      </c>
      <c r="D71" s="78" t="s">
        <v>271</v>
      </c>
      <c r="E71" s="79">
        <v>0</v>
      </c>
      <c r="F71" s="79">
        <v>86112.71</v>
      </c>
      <c r="G71" s="79">
        <v>0</v>
      </c>
      <c r="H71" s="76">
        <f>SUM(E71:G71)</f>
        <v>86112.71</v>
      </c>
    </row>
    <row r="72" spans="2:10" s="6" customFormat="1" ht="11.25" hidden="1">
      <c r="B72" s="74"/>
      <c r="C72" s="42"/>
      <c r="D72" s="43"/>
      <c r="E72" s="75"/>
      <c r="F72" s="75"/>
      <c r="G72" s="75"/>
      <c r="H72" s="76"/>
    </row>
    <row r="73" spans="2:10" s="6" customFormat="1" ht="12">
      <c r="B73" s="41" t="s">
        <v>244</v>
      </c>
      <c r="C73" s="42" t="s">
        <v>36</v>
      </c>
      <c r="D73" s="43" t="s">
        <v>40</v>
      </c>
      <c r="E73" s="75">
        <f>SUM(E74:E76)</f>
        <v>0</v>
      </c>
      <c r="F73" s="75">
        <f>SUM(F74:F76)</f>
        <v>3776405.73</v>
      </c>
      <c r="G73" s="75">
        <f>SUM(G74:G76)</f>
        <v>3398593.48</v>
      </c>
      <c r="H73" s="76">
        <f>SUM(H74:H76)</f>
        <v>7174999.21</v>
      </c>
    </row>
    <row r="74" spans="2:10" s="6" customFormat="1" ht="11.25">
      <c r="B74" s="77" t="s">
        <v>267</v>
      </c>
      <c r="C74" s="42" t="s">
        <v>36</v>
      </c>
      <c r="D74" s="78" t="s">
        <v>268</v>
      </c>
      <c r="E74" s="79">
        <v>0</v>
      </c>
      <c r="F74" s="79">
        <v>3027435.64</v>
      </c>
      <c r="G74" s="79">
        <v>0</v>
      </c>
      <c r="H74" s="76">
        <f>SUM(E74:G74)</f>
        <v>3027435.64</v>
      </c>
    </row>
    <row r="75" spans="2:10" s="6" customFormat="1" ht="11.25">
      <c r="B75" s="77" t="s">
        <v>269</v>
      </c>
      <c r="C75" s="42" t="s">
        <v>36</v>
      </c>
      <c r="D75" s="78" t="s">
        <v>270</v>
      </c>
      <c r="E75" s="79">
        <v>0</v>
      </c>
      <c r="F75" s="79">
        <v>748970.09</v>
      </c>
      <c r="G75" s="79">
        <v>3398593.48</v>
      </c>
      <c r="H75" s="76">
        <f>SUM(E75:G75)</f>
        <v>4147563.57</v>
      </c>
    </row>
    <row r="76" spans="2:10" s="6" customFormat="1" ht="12.2" hidden="1" customHeight="1">
      <c r="B76" s="74"/>
      <c r="C76" s="42"/>
      <c r="D76" s="43"/>
      <c r="E76" s="75"/>
      <c r="F76" s="75"/>
      <c r="G76" s="75"/>
      <c r="H76" s="76"/>
    </row>
    <row r="77" spans="2:10" s="6" customFormat="1" ht="24">
      <c r="B77" s="41" t="s">
        <v>245</v>
      </c>
      <c r="C77" s="42" t="s">
        <v>37</v>
      </c>
      <c r="D77" s="43" t="s">
        <v>174</v>
      </c>
      <c r="E77" s="75">
        <f>SUM(E78:E79)</f>
        <v>0</v>
      </c>
      <c r="F77" s="75">
        <f>SUM(F78:F79)</f>
        <v>0</v>
      </c>
      <c r="G77" s="75">
        <f>SUM(G78:G79)</f>
        <v>0</v>
      </c>
      <c r="H77" s="76">
        <f>SUM(H78:H79)</f>
        <v>0</v>
      </c>
    </row>
    <row r="78" spans="2:10" s="6" customFormat="1" ht="11.25">
      <c r="B78" s="69"/>
      <c r="C78" s="70"/>
      <c r="D78" s="71"/>
      <c r="E78" s="72"/>
      <c r="F78" s="72"/>
      <c r="G78" s="72"/>
      <c r="H78" s="73">
        <f>SUM(E78:G78)</f>
        <v>0</v>
      </c>
      <c r="I78" s="52"/>
      <c r="J78" s="52"/>
    </row>
    <row r="79" spans="2:10" s="6" customFormat="1" ht="0.75" customHeight="1" thickBot="1">
      <c r="B79" s="74"/>
      <c r="C79" s="81"/>
      <c r="D79" s="82"/>
      <c r="E79" s="83"/>
      <c r="F79" s="83"/>
      <c r="G79" s="83"/>
      <c r="H79" s="84"/>
    </row>
    <row r="80" spans="2:10" s="6" customFormat="1" ht="12.2" customHeight="1">
      <c r="B80" s="64"/>
      <c r="C80" s="64"/>
      <c r="D80" s="64"/>
      <c r="E80" s="64"/>
      <c r="F80" s="64"/>
      <c r="G80" s="64"/>
      <c r="H80" s="64" t="s">
        <v>39</v>
      </c>
    </row>
    <row r="81" spans="2:8" s="6" customFormat="1" ht="12.2" customHeight="1">
      <c r="B81" s="85"/>
      <c r="C81" s="21" t="s">
        <v>4</v>
      </c>
      <c r="D81" s="150" t="s">
        <v>5</v>
      </c>
      <c r="E81" s="22" t="s">
        <v>6</v>
      </c>
      <c r="F81" s="22" t="s">
        <v>127</v>
      </c>
      <c r="G81" s="23" t="s">
        <v>130</v>
      </c>
      <c r="H81" s="24"/>
    </row>
    <row r="82" spans="2:8" s="6" customFormat="1" ht="12.2" customHeight="1">
      <c r="B82" s="26" t="s">
        <v>7</v>
      </c>
      <c r="C82" s="26" t="s">
        <v>8</v>
      </c>
      <c r="D82" s="151"/>
      <c r="E82" s="27" t="s">
        <v>9</v>
      </c>
      <c r="F82" s="27" t="s">
        <v>128</v>
      </c>
      <c r="G82" s="28" t="s">
        <v>131</v>
      </c>
      <c r="H82" s="29" t="s">
        <v>10</v>
      </c>
    </row>
    <row r="83" spans="2:8" s="6" customFormat="1" ht="12.2" customHeight="1">
      <c r="B83" s="86"/>
      <c r="C83" s="87" t="s">
        <v>11</v>
      </c>
      <c r="D83" s="152"/>
      <c r="E83" s="31" t="s">
        <v>12</v>
      </c>
      <c r="F83" s="31" t="s">
        <v>129</v>
      </c>
      <c r="G83" s="88" t="s">
        <v>132</v>
      </c>
      <c r="H83" s="29"/>
    </row>
    <row r="84" spans="2:8" s="6" customFormat="1" ht="12.2" customHeight="1" thickBot="1">
      <c r="B84" s="32">
        <v>1</v>
      </c>
      <c r="C84" s="89">
        <v>2</v>
      </c>
      <c r="D84" s="89">
        <v>3</v>
      </c>
      <c r="E84" s="90">
        <v>4</v>
      </c>
      <c r="F84" s="90">
        <v>5</v>
      </c>
      <c r="G84" s="91" t="s">
        <v>13</v>
      </c>
      <c r="H84" s="35" t="s">
        <v>14</v>
      </c>
    </row>
    <row r="85" spans="2:8" s="6" customFormat="1" ht="12">
      <c r="B85" s="66" t="s">
        <v>260</v>
      </c>
      <c r="C85" s="37" t="s">
        <v>40</v>
      </c>
      <c r="D85" s="38" t="s">
        <v>38</v>
      </c>
      <c r="E85" s="67">
        <f>SUM(E86:E88)</f>
        <v>0</v>
      </c>
      <c r="F85" s="67">
        <f>SUM(F86:F88)</f>
        <v>3024165.57</v>
      </c>
      <c r="G85" s="67">
        <f>SUM(G86:G88)</f>
        <v>1363.13</v>
      </c>
      <c r="H85" s="68">
        <f>SUM(H86:H88)</f>
        <v>3025528.7</v>
      </c>
    </row>
    <row r="86" spans="2:8" s="6" customFormat="1" ht="11.25">
      <c r="B86" s="77" t="s">
        <v>263</v>
      </c>
      <c r="C86" s="42" t="s">
        <v>40</v>
      </c>
      <c r="D86" s="78" t="s">
        <v>264</v>
      </c>
      <c r="E86" s="79">
        <v>0</v>
      </c>
      <c r="F86" s="79">
        <v>3024165.57</v>
      </c>
      <c r="G86" s="79">
        <v>0</v>
      </c>
      <c r="H86" s="76">
        <f>SUM(E86:G86)</f>
        <v>3024165.57</v>
      </c>
    </row>
    <row r="87" spans="2:8" s="6" customFormat="1" ht="22.5">
      <c r="B87" s="77" t="s">
        <v>265</v>
      </c>
      <c r="C87" s="42" t="s">
        <v>40</v>
      </c>
      <c r="D87" s="78" t="s">
        <v>266</v>
      </c>
      <c r="E87" s="79">
        <v>0</v>
      </c>
      <c r="F87" s="79">
        <v>0</v>
      </c>
      <c r="G87" s="79">
        <v>1363.13</v>
      </c>
      <c r="H87" s="76">
        <f>SUM(E87:G87)</f>
        <v>1363.13</v>
      </c>
    </row>
    <row r="88" spans="2:8" s="6" customFormat="1" ht="12.2" hidden="1" customHeight="1">
      <c r="B88" s="77"/>
      <c r="C88" s="42"/>
      <c r="D88" s="43"/>
      <c r="E88" s="75"/>
      <c r="F88" s="75"/>
      <c r="G88" s="75"/>
      <c r="H88" s="76"/>
    </row>
    <row r="89" spans="2:8" s="6" customFormat="1" ht="11.25">
      <c r="B89" s="92" t="s">
        <v>246</v>
      </c>
      <c r="C89" s="42" t="s">
        <v>41</v>
      </c>
      <c r="D89" s="43"/>
      <c r="E89" s="75">
        <f>E92+E121</f>
        <v>95000</v>
      </c>
      <c r="F89" s="75">
        <f>F92+F121</f>
        <v>-2813867.34</v>
      </c>
      <c r="G89" s="75">
        <f>G92+G121</f>
        <v>-1005745.16</v>
      </c>
      <c r="H89" s="76">
        <f>H92+H121</f>
        <v>-3724612.5</v>
      </c>
    </row>
    <row r="90" spans="2:8" s="6" customFormat="1" ht="12">
      <c r="B90" s="41" t="s">
        <v>247</v>
      </c>
      <c r="C90" s="42" t="s">
        <v>42</v>
      </c>
      <c r="D90" s="43"/>
      <c r="E90" s="75">
        <f>E17-E49</f>
        <v>95000</v>
      </c>
      <c r="F90" s="75">
        <f>F17-F49</f>
        <v>-2813867.34</v>
      </c>
      <c r="G90" s="75">
        <f>G17-G49</f>
        <v>-1005745.16</v>
      </c>
      <c r="H90" s="76">
        <f>H17-H49</f>
        <v>-3724612.5</v>
      </c>
    </row>
    <row r="91" spans="2:8" s="6" customFormat="1" ht="12">
      <c r="B91" s="41" t="s">
        <v>248</v>
      </c>
      <c r="C91" s="42" t="s">
        <v>43</v>
      </c>
      <c r="D91" s="43"/>
      <c r="E91" s="79"/>
      <c r="F91" s="79"/>
      <c r="G91" s="79"/>
      <c r="H91" s="76">
        <f>SUM(E91:G91)</f>
        <v>0</v>
      </c>
    </row>
    <row r="92" spans="2:8" s="6" customFormat="1" ht="22.5">
      <c r="B92" s="92" t="s">
        <v>249</v>
      </c>
      <c r="C92" s="42" t="s">
        <v>44</v>
      </c>
      <c r="D92" s="43"/>
      <c r="E92" s="75">
        <f>E93+E96+E99+E102+E109+E112+E120</f>
        <v>0</v>
      </c>
      <c r="F92" s="75">
        <f>F93+F96+F99+F102+F109+F112+F120</f>
        <v>-2549900.73</v>
      </c>
      <c r="G92" s="75">
        <f>G93+G96+G99+G102+G109+G112+G120</f>
        <v>81251.41</v>
      </c>
      <c r="H92" s="76">
        <f>H93+H96+H99+H102+H109+H112+H120</f>
        <v>-2468649.3199999998</v>
      </c>
    </row>
    <row r="93" spans="2:8" s="6" customFormat="1" ht="12">
      <c r="B93" s="41" t="s">
        <v>250</v>
      </c>
      <c r="C93" s="42" t="s">
        <v>45</v>
      </c>
      <c r="D93" s="43"/>
      <c r="E93" s="75">
        <f>E94-E95</f>
        <v>0</v>
      </c>
      <c r="F93" s="75">
        <f>F94-F95</f>
        <v>-2585255.64</v>
      </c>
      <c r="G93" s="75">
        <f>G94-G95</f>
        <v>0</v>
      </c>
      <c r="H93" s="76">
        <f>H94-H95</f>
        <v>-2585255.64</v>
      </c>
    </row>
    <row r="94" spans="2:8" s="6" customFormat="1" ht="11.25">
      <c r="B94" s="77" t="s">
        <v>252</v>
      </c>
      <c r="C94" s="42" t="s">
        <v>46</v>
      </c>
      <c r="D94" s="43" t="s">
        <v>44</v>
      </c>
      <c r="E94" s="79">
        <v>95000</v>
      </c>
      <c r="F94" s="79">
        <v>442180</v>
      </c>
      <c r="G94" s="79">
        <v>0</v>
      </c>
      <c r="H94" s="76">
        <f>SUM(E94:G94)</f>
        <v>537180</v>
      </c>
    </row>
    <row r="95" spans="2:8" s="6" customFormat="1" ht="11.25">
      <c r="B95" s="77" t="s">
        <v>181</v>
      </c>
      <c r="C95" s="42" t="s">
        <v>47</v>
      </c>
      <c r="D95" s="43" t="s">
        <v>154</v>
      </c>
      <c r="E95" s="79">
        <v>95000</v>
      </c>
      <c r="F95" s="79">
        <v>3027435.64</v>
      </c>
      <c r="G95" s="79">
        <v>0</v>
      </c>
      <c r="H95" s="76">
        <f>SUM(E95:G95)</f>
        <v>3122435.64</v>
      </c>
    </row>
    <row r="96" spans="2:8" s="6" customFormat="1" ht="12">
      <c r="B96" s="41" t="s">
        <v>179</v>
      </c>
      <c r="C96" s="42" t="s">
        <v>49</v>
      </c>
      <c r="D96" s="43"/>
      <c r="E96" s="75">
        <f>E97-E98</f>
        <v>0</v>
      </c>
      <c r="F96" s="75">
        <f>F97-F98</f>
        <v>0</v>
      </c>
      <c r="G96" s="75">
        <f>G97-G98</f>
        <v>0</v>
      </c>
      <c r="H96" s="76">
        <f>H97-H98</f>
        <v>0</v>
      </c>
    </row>
    <row r="97" spans="2:10" s="6" customFormat="1" ht="11.25">
      <c r="B97" s="77" t="s">
        <v>253</v>
      </c>
      <c r="C97" s="42" t="s">
        <v>50</v>
      </c>
      <c r="D97" s="43" t="s">
        <v>45</v>
      </c>
      <c r="E97" s="79"/>
      <c r="F97" s="79"/>
      <c r="G97" s="79"/>
      <c r="H97" s="76">
        <f>SUM(E97:G97)</f>
        <v>0</v>
      </c>
    </row>
    <row r="98" spans="2:10" s="6" customFormat="1" ht="11.25">
      <c r="B98" s="77" t="s">
        <v>182</v>
      </c>
      <c r="C98" s="42" t="s">
        <v>51</v>
      </c>
      <c r="D98" s="43" t="s">
        <v>155</v>
      </c>
      <c r="E98" s="79"/>
      <c r="F98" s="79"/>
      <c r="G98" s="79"/>
      <c r="H98" s="76">
        <f>SUM(E98:G98)</f>
        <v>0</v>
      </c>
    </row>
    <row r="99" spans="2:10" s="6" customFormat="1" ht="12">
      <c r="B99" s="41" t="s">
        <v>180</v>
      </c>
      <c r="C99" s="42" t="s">
        <v>53</v>
      </c>
      <c r="D99" s="43"/>
      <c r="E99" s="75">
        <f>E100-E101</f>
        <v>0</v>
      </c>
      <c r="F99" s="75">
        <f>F100-F101</f>
        <v>0</v>
      </c>
      <c r="G99" s="75">
        <f>G100-G101</f>
        <v>0</v>
      </c>
      <c r="H99" s="76">
        <f>H100-H101</f>
        <v>0</v>
      </c>
    </row>
    <row r="100" spans="2:10" s="6" customFormat="1" ht="11.25">
      <c r="B100" s="77" t="s">
        <v>254</v>
      </c>
      <c r="C100" s="42" t="s">
        <v>54</v>
      </c>
      <c r="D100" s="43" t="s">
        <v>49</v>
      </c>
      <c r="E100" s="79"/>
      <c r="F100" s="79"/>
      <c r="G100" s="79"/>
      <c r="H100" s="76">
        <f>SUM(E100:G100)</f>
        <v>0</v>
      </c>
    </row>
    <row r="101" spans="2:10" s="6" customFormat="1" ht="11.25">
      <c r="B101" s="77" t="s">
        <v>183</v>
      </c>
      <c r="C101" s="42" t="s">
        <v>55</v>
      </c>
      <c r="D101" s="43" t="s">
        <v>156</v>
      </c>
      <c r="E101" s="79"/>
      <c r="F101" s="79"/>
      <c r="G101" s="79"/>
      <c r="H101" s="76">
        <f>SUM(E101:G101)</f>
        <v>0</v>
      </c>
    </row>
    <row r="102" spans="2:10" s="6" customFormat="1" ht="12">
      <c r="B102" s="41" t="s">
        <v>184</v>
      </c>
      <c r="C102" s="42" t="s">
        <v>57</v>
      </c>
      <c r="D102" s="43"/>
      <c r="E102" s="75">
        <f>E103-E106</f>
        <v>0</v>
      </c>
      <c r="F102" s="75">
        <f>F103-F106</f>
        <v>35354.910000000003</v>
      </c>
      <c r="G102" s="75">
        <f>G103-G106</f>
        <v>81251.41</v>
      </c>
      <c r="H102" s="76">
        <f>H103-H106</f>
        <v>116606.32</v>
      </c>
    </row>
    <row r="103" spans="2:10" s="6" customFormat="1" ht="11.25">
      <c r="B103" s="77" t="s">
        <v>255</v>
      </c>
      <c r="C103" s="42" t="s">
        <v>58</v>
      </c>
      <c r="D103" s="43" t="s">
        <v>59</v>
      </c>
      <c r="E103" s="79">
        <v>0</v>
      </c>
      <c r="F103" s="79">
        <v>784325</v>
      </c>
      <c r="G103" s="79">
        <v>3479844.89</v>
      </c>
      <c r="H103" s="76">
        <f>SUM(E103:G103)</f>
        <v>4264169.8899999997</v>
      </c>
    </row>
    <row r="104" spans="2:10" s="6" customFormat="1" ht="11.25">
      <c r="B104" s="69"/>
      <c r="C104" s="70"/>
      <c r="D104" s="71"/>
      <c r="E104" s="72"/>
      <c r="F104" s="72"/>
      <c r="G104" s="72"/>
      <c r="H104" s="73">
        <f>SUM(E104:G104)</f>
        <v>0</v>
      </c>
      <c r="I104" s="52"/>
      <c r="J104" s="52"/>
    </row>
    <row r="105" spans="2:10" s="6" customFormat="1" ht="11.25" hidden="1">
      <c r="B105" s="77"/>
      <c r="C105" s="42"/>
      <c r="D105" s="43"/>
      <c r="E105" s="75"/>
      <c r="F105" s="75"/>
      <c r="G105" s="75"/>
      <c r="H105" s="76"/>
    </row>
    <row r="106" spans="2:10" s="6" customFormat="1" ht="11.25">
      <c r="B106" s="77" t="s">
        <v>212</v>
      </c>
      <c r="C106" s="42" t="s">
        <v>60</v>
      </c>
      <c r="D106" s="43" t="s">
        <v>61</v>
      </c>
      <c r="E106" s="79">
        <v>0</v>
      </c>
      <c r="F106" s="79">
        <v>748970.09</v>
      </c>
      <c r="G106" s="79">
        <v>3398593.48</v>
      </c>
      <c r="H106" s="76">
        <f>SUM(E106:G106)</f>
        <v>4147563.57</v>
      </c>
    </row>
    <row r="107" spans="2:10" s="6" customFormat="1" ht="11.25">
      <c r="B107" s="69"/>
      <c r="C107" s="70"/>
      <c r="D107" s="71"/>
      <c r="E107" s="72"/>
      <c r="F107" s="72"/>
      <c r="G107" s="72"/>
      <c r="H107" s="73">
        <f>SUM(E107:G107)</f>
        <v>0</v>
      </c>
      <c r="I107" s="52"/>
      <c r="J107" s="52"/>
    </row>
    <row r="108" spans="2:10" s="6" customFormat="1" ht="11.25" hidden="1">
      <c r="B108" s="77"/>
      <c r="C108" s="42"/>
      <c r="D108" s="43"/>
      <c r="E108" s="75"/>
      <c r="F108" s="75"/>
      <c r="G108" s="75"/>
      <c r="H108" s="76"/>
    </row>
    <row r="109" spans="2:10" s="6" customFormat="1" ht="12">
      <c r="B109" s="41" t="s">
        <v>202</v>
      </c>
      <c r="C109" s="42" t="s">
        <v>62</v>
      </c>
      <c r="D109" s="43"/>
      <c r="E109" s="75">
        <f>E110-E111</f>
        <v>0</v>
      </c>
      <c r="F109" s="75">
        <f>F110-F111</f>
        <v>0</v>
      </c>
      <c r="G109" s="75">
        <f>G110-G111</f>
        <v>0</v>
      </c>
      <c r="H109" s="76">
        <f>H110-H111</f>
        <v>0</v>
      </c>
    </row>
    <row r="110" spans="2:10" s="6" customFormat="1" ht="11.25">
      <c r="B110" s="77" t="s">
        <v>256</v>
      </c>
      <c r="C110" s="42" t="s">
        <v>63</v>
      </c>
      <c r="D110" s="43" t="s">
        <v>53</v>
      </c>
      <c r="E110" s="79"/>
      <c r="F110" s="79"/>
      <c r="G110" s="79"/>
      <c r="H110" s="76">
        <f>SUM(E110:G110)</f>
        <v>0</v>
      </c>
    </row>
    <row r="111" spans="2:10" s="6" customFormat="1" ht="11.25">
      <c r="B111" s="77" t="s">
        <v>203</v>
      </c>
      <c r="C111" s="42" t="s">
        <v>65</v>
      </c>
      <c r="D111" s="43" t="s">
        <v>148</v>
      </c>
      <c r="E111" s="79"/>
      <c r="F111" s="79"/>
      <c r="G111" s="79"/>
      <c r="H111" s="76">
        <f>SUM(E111:G111)</f>
        <v>0</v>
      </c>
    </row>
    <row r="112" spans="2:10" s="6" customFormat="1" ht="24.75" thickBot="1">
      <c r="B112" s="93" t="s">
        <v>251</v>
      </c>
      <c r="C112" s="81" t="s">
        <v>67</v>
      </c>
      <c r="D112" s="91"/>
      <c r="E112" s="83">
        <f>E118-E119</f>
        <v>0</v>
      </c>
      <c r="F112" s="83">
        <f>F118-F119</f>
        <v>0</v>
      </c>
      <c r="G112" s="83">
        <f>G118-G119</f>
        <v>0</v>
      </c>
      <c r="H112" s="84">
        <f>H118-H119</f>
        <v>0</v>
      </c>
    </row>
    <row r="113" spans="2:8" s="6" customFormat="1" ht="11.25">
      <c r="B113" s="64"/>
      <c r="C113" s="64"/>
      <c r="D113" s="64"/>
      <c r="E113" s="64"/>
      <c r="F113" s="64"/>
      <c r="G113" s="64"/>
      <c r="H113" s="94" t="s">
        <v>66</v>
      </c>
    </row>
    <row r="114" spans="2:8" s="6" customFormat="1" ht="12" customHeight="1">
      <c r="B114" s="85"/>
      <c r="C114" s="21" t="s">
        <v>4</v>
      </c>
      <c r="D114" s="150" t="s">
        <v>5</v>
      </c>
      <c r="E114" s="22" t="s">
        <v>6</v>
      </c>
      <c r="F114" s="22" t="s">
        <v>127</v>
      </c>
      <c r="G114" s="23" t="s">
        <v>130</v>
      </c>
      <c r="H114" s="24"/>
    </row>
    <row r="115" spans="2:8" s="6" customFormat="1" ht="12" customHeight="1">
      <c r="B115" s="26" t="s">
        <v>7</v>
      </c>
      <c r="C115" s="26" t="s">
        <v>8</v>
      </c>
      <c r="D115" s="151"/>
      <c r="E115" s="27" t="s">
        <v>9</v>
      </c>
      <c r="F115" s="27" t="s">
        <v>128</v>
      </c>
      <c r="G115" s="28" t="s">
        <v>131</v>
      </c>
      <c r="H115" s="29" t="s">
        <v>10</v>
      </c>
    </row>
    <row r="116" spans="2:8" s="6" customFormat="1" ht="12" customHeight="1">
      <c r="B116" s="86"/>
      <c r="C116" s="87" t="s">
        <v>11</v>
      </c>
      <c r="D116" s="152"/>
      <c r="E116" s="31" t="s">
        <v>12</v>
      </c>
      <c r="F116" s="31" t="s">
        <v>129</v>
      </c>
      <c r="G116" s="88" t="s">
        <v>132</v>
      </c>
      <c r="H116" s="29"/>
    </row>
    <row r="117" spans="2:8" s="6" customFormat="1" ht="12" thickBot="1">
      <c r="B117" s="32">
        <v>1</v>
      </c>
      <c r="C117" s="89">
        <v>2</v>
      </c>
      <c r="D117" s="89">
        <v>3</v>
      </c>
      <c r="E117" s="34">
        <v>4</v>
      </c>
      <c r="F117" s="34">
        <v>5</v>
      </c>
      <c r="G117" s="23" t="s">
        <v>13</v>
      </c>
      <c r="H117" s="24" t="s">
        <v>14</v>
      </c>
    </row>
    <row r="118" spans="2:8" s="6" customFormat="1" ht="11.25">
      <c r="B118" s="95" t="s">
        <v>261</v>
      </c>
      <c r="C118" s="96" t="s">
        <v>175</v>
      </c>
      <c r="D118" s="97" t="s">
        <v>185</v>
      </c>
      <c r="E118" s="98">
        <v>0</v>
      </c>
      <c r="F118" s="98">
        <v>32016270.27</v>
      </c>
      <c r="G118" s="98">
        <v>3432634.01</v>
      </c>
      <c r="H118" s="40">
        <f>SUM(E118:G118)</f>
        <v>35448904.280000001</v>
      </c>
    </row>
    <row r="119" spans="2:8" s="6" customFormat="1" ht="11.25">
      <c r="B119" s="56" t="s">
        <v>157</v>
      </c>
      <c r="C119" s="54" t="s">
        <v>176</v>
      </c>
      <c r="D119" s="55" t="s">
        <v>64</v>
      </c>
      <c r="E119" s="58">
        <v>0</v>
      </c>
      <c r="F119" s="58">
        <v>32016270.27</v>
      </c>
      <c r="G119" s="58">
        <v>3432634.01</v>
      </c>
      <c r="H119" s="45">
        <f>SUM(E119:G119)</f>
        <v>35448904.280000001</v>
      </c>
    </row>
    <row r="120" spans="2:8" s="6" customFormat="1" ht="12">
      <c r="B120" s="93" t="s">
        <v>186</v>
      </c>
      <c r="C120" s="54" t="s">
        <v>149</v>
      </c>
      <c r="D120" s="55" t="s">
        <v>64</v>
      </c>
      <c r="E120" s="58"/>
      <c r="F120" s="58"/>
      <c r="G120" s="58"/>
      <c r="H120" s="45">
        <f>SUM(E120:G120)</f>
        <v>0</v>
      </c>
    </row>
    <row r="121" spans="2:8" s="6" customFormat="1" ht="24">
      <c r="B121" s="99" t="s">
        <v>213</v>
      </c>
      <c r="C121" s="54" t="s">
        <v>48</v>
      </c>
      <c r="D121" s="55"/>
      <c r="E121" s="44">
        <f>E122-E146</f>
        <v>95000</v>
      </c>
      <c r="F121" s="44">
        <f>F122-F146</f>
        <v>-263966.61</v>
      </c>
      <c r="G121" s="44">
        <f>G122-G146</f>
        <v>-1086996.57</v>
      </c>
      <c r="H121" s="45">
        <f>H122-H146</f>
        <v>-1255963.18</v>
      </c>
    </row>
    <row r="122" spans="2:8" s="6" customFormat="1" ht="22.5">
      <c r="B122" s="100" t="s">
        <v>214</v>
      </c>
      <c r="C122" s="54" t="s">
        <v>52</v>
      </c>
      <c r="D122" s="55"/>
      <c r="E122" s="44">
        <f>E123+E126+E129+E132+E135+E138</f>
        <v>0</v>
      </c>
      <c r="F122" s="44">
        <f>F123+F126+F129+F132+F135+F138</f>
        <v>-223960.99</v>
      </c>
      <c r="G122" s="44">
        <f>G123+G126+G129+G132+G135+G138</f>
        <v>-1086996.57</v>
      </c>
      <c r="H122" s="45">
        <f>H123+H126+H129+H132+H135+H138</f>
        <v>-1310957.56</v>
      </c>
    </row>
    <row r="123" spans="2:8" s="6" customFormat="1" ht="12">
      <c r="B123" s="41" t="s">
        <v>187</v>
      </c>
      <c r="C123" s="54" t="s">
        <v>56</v>
      </c>
      <c r="D123" s="55"/>
      <c r="E123" s="44">
        <f>E124-E125</f>
        <v>0</v>
      </c>
      <c r="F123" s="44">
        <f>F124-F125</f>
        <v>-128960.99</v>
      </c>
      <c r="G123" s="44">
        <f>G124-G125</f>
        <v>-37058.980000000003</v>
      </c>
      <c r="H123" s="45">
        <f>H124-H125</f>
        <v>-166019.97</v>
      </c>
    </row>
    <row r="124" spans="2:8" s="6" customFormat="1" ht="11.25">
      <c r="B124" s="56" t="s">
        <v>258</v>
      </c>
      <c r="C124" s="54" t="s">
        <v>150</v>
      </c>
      <c r="D124" s="55" t="s">
        <v>68</v>
      </c>
      <c r="E124" s="58">
        <v>95000</v>
      </c>
      <c r="F124" s="58">
        <v>32036848.32</v>
      </c>
      <c r="G124" s="58">
        <v>3522066.33</v>
      </c>
      <c r="H124" s="45">
        <f>SUM(E124:G124)</f>
        <v>35653914.649999999</v>
      </c>
    </row>
    <row r="125" spans="2:8" s="6" customFormat="1" ht="11.25">
      <c r="B125" s="56" t="s">
        <v>188</v>
      </c>
      <c r="C125" s="54" t="s">
        <v>151</v>
      </c>
      <c r="D125" s="55" t="s">
        <v>69</v>
      </c>
      <c r="E125" s="58">
        <v>95000</v>
      </c>
      <c r="F125" s="58">
        <v>32165809.309999999</v>
      </c>
      <c r="G125" s="58">
        <v>3559125.31</v>
      </c>
      <c r="H125" s="45">
        <f>SUM(E125:G125)</f>
        <v>35819934.619999997</v>
      </c>
    </row>
    <row r="126" spans="2:8" s="6" customFormat="1" ht="12">
      <c r="B126" s="93" t="s">
        <v>189</v>
      </c>
      <c r="C126" s="54" t="s">
        <v>61</v>
      </c>
      <c r="D126" s="55"/>
      <c r="E126" s="44">
        <f>E127-E128</f>
        <v>0</v>
      </c>
      <c r="F126" s="44">
        <f>F127-F128</f>
        <v>0</v>
      </c>
      <c r="G126" s="44">
        <f>G127-G128</f>
        <v>0</v>
      </c>
      <c r="H126" s="45">
        <f>H127-H128</f>
        <v>0</v>
      </c>
    </row>
    <row r="127" spans="2:8" s="6" customFormat="1" ht="22.5">
      <c r="B127" s="56" t="s">
        <v>217</v>
      </c>
      <c r="C127" s="54" t="s">
        <v>72</v>
      </c>
      <c r="D127" s="55" t="s">
        <v>70</v>
      </c>
      <c r="E127" s="58"/>
      <c r="F127" s="58"/>
      <c r="G127" s="58"/>
      <c r="H127" s="45">
        <f>SUM(E127:G127)</f>
        <v>0</v>
      </c>
    </row>
    <row r="128" spans="2:8" s="6" customFormat="1" ht="22.5">
      <c r="B128" s="56" t="s">
        <v>221</v>
      </c>
      <c r="C128" s="54" t="s">
        <v>74</v>
      </c>
      <c r="D128" s="55" t="s">
        <v>71</v>
      </c>
      <c r="E128" s="58"/>
      <c r="F128" s="58"/>
      <c r="G128" s="58"/>
      <c r="H128" s="45">
        <f>SUM(E128:G128)</f>
        <v>0</v>
      </c>
    </row>
    <row r="129" spans="2:8" s="6" customFormat="1" ht="12">
      <c r="B129" s="41" t="s">
        <v>190</v>
      </c>
      <c r="C129" s="54" t="s">
        <v>148</v>
      </c>
      <c r="D129" s="55"/>
      <c r="E129" s="44">
        <f>E130-E131</f>
        <v>0</v>
      </c>
      <c r="F129" s="44">
        <f>F130-F131</f>
        <v>0</v>
      </c>
      <c r="G129" s="44">
        <f>G130-G131</f>
        <v>0</v>
      </c>
      <c r="H129" s="45">
        <f>H130-H131</f>
        <v>0</v>
      </c>
    </row>
    <row r="130" spans="2:8" s="6" customFormat="1" ht="22.5">
      <c r="B130" s="56" t="s">
        <v>262</v>
      </c>
      <c r="C130" s="54" t="s">
        <v>177</v>
      </c>
      <c r="D130" s="55" t="s">
        <v>73</v>
      </c>
      <c r="E130" s="58"/>
      <c r="F130" s="58"/>
      <c r="G130" s="58"/>
      <c r="H130" s="45">
        <f>SUM(E130:G130)</f>
        <v>0</v>
      </c>
    </row>
    <row r="131" spans="2:8" s="6" customFormat="1" ht="11.25">
      <c r="B131" s="56" t="s">
        <v>191</v>
      </c>
      <c r="C131" s="54" t="s">
        <v>178</v>
      </c>
      <c r="D131" s="55" t="s">
        <v>75</v>
      </c>
      <c r="E131" s="58"/>
      <c r="F131" s="58"/>
      <c r="G131" s="58"/>
      <c r="H131" s="45">
        <f>SUM(E131:G131)</f>
        <v>0</v>
      </c>
    </row>
    <row r="132" spans="2:8" s="6" customFormat="1" ht="12">
      <c r="B132" s="41" t="s">
        <v>192</v>
      </c>
      <c r="C132" s="54" t="s">
        <v>76</v>
      </c>
      <c r="D132" s="55"/>
      <c r="E132" s="44">
        <f>E133-E134</f>
        <v>0</v>
      </c>
      <c r="F132" s="44">
        <f>F133-F134</f>
        <v>0</v>
      </c>
      <c r="G132" s="44">
        <f>G133-G134</f>
        <v>0</v>
      </c>
      <c r="H132" s="45">
        <f>H133-H134</f>
        <v>0</v>
      </c>
    </row>
    <row r="133" spans="2:8" s="6" customFormat="1" ht="22.5">
      <c r="B133" s="56" t="s">
        <v>218</v>
      </c>
      <c r="C133" s="54" t="s">
        <v>77</v>
      </c>
      <c r="D133" s="55" t="s">
        <v>78</v>
      </c>
      <c r="E133" s="58"/>
      <c r="F133" s="58"/>
      <c r="G133" s="58"/>
      <c r="H133" s="45">
        <f>SUM(E133:G133)</f>
        <v>0</v>
      </c>
    </row>
    <row r="134" spans="2:8" s="6" customFormat="1" ht="11.25">
      <c r="B134" s="56" t="s">
        <v>193</v>
      </c>
      <c r="C134" s="54" t="s">
        <v>79</v>
      </c>
      <c r="D134" s="55" t="s">
        <v>80</v>
      </c>
      <c r="E134" s="58"/>
      <c r="F134" s="58"/>
      <c r="G134" s="58"/>
      <c r="H134" s="45">
        <f>SUM(E134:G134)</f>
        <v>0</v>
      </c>
    </row>
    <row r="135" spans="2:8" s="6" customFormat="1" ht="12">
      <c r="B135" s="41" t="s">
        <v>215</v>
      </c>
      <c r="C135" s="54" t="s">
        <v>81</v>
      </c>
      <c r="D135" s="55"/>
      <c r="E135" s="44">
        <f>E136-E137</f>
        <v>0</v>
      </c>
      <c r="F135" s="44">
        <f>F136-F137</f>
        <v>0</v>
      </c>
      <c r="G135" s="44">
        <f>G136-G137</f>
        <v>0</v>
      </c>
      <c r="H135" s="45">
        <f>H136-H137</f>
        <v>0</v>
      </c>
    </row>
    <row r="136" spans="2:8" s="6" customFormat="1" ht="11.25">
      <c r="B136" s="56" t="s">
        <v>219</v>
      </c>
      <c r="C136" s="54" t="s">
        <v>82</v>
      </c>
      <c r="D136" s="55" t="s">
        <v>83</v>
      </c>
      <c r="E136" s="58"/>
      <c r="F136" s="58"/>
      <c r="G136" s="58"/>
      <c r="H136" s="45">
        <f>SUM(E136:G136)</f>
        <v>0</v>
      </c>
    </row>
    <row r="137" spans="2:8" s="6" customFormat="1" ht="11.25">
      <c r="B137" s="56" t="s">
        <v>194</v>
      </c>
      <c r="C137" s="54" t="s">
        <v>84</v>
      </c>
      <c r="D137" s="55" t="s">
        <v>85</v>
      </c>
      <c r="E137" s="58"/>
      <c r="F137" s="58"/>
      <c r="G137" s="58"/>
      <c r="H137" s="45">
        <f>SUM(E137:G137)</f>
        <v>0</v>
      </c>
    </row>
    <row r="138" spans="2:8" s="6" customFormat="1" ht="12">
      <c r="B138" s="41" t="s">
        <v>216</v>
      </c>
      <c r="C138" s="54" t="s">
        <v>86</v>
      </c>
      <c r="D138" s="55"/>
      <c r="E138" s="44">
        <f>E139-E140</f>
        <v>0</v>
      </c>
      <c r="F138" s="44">
        <f>F139-F140</f>
        <v>-95000</v>
      </c>
      <c r="G138" s="44">
        <f>G139-G140</f>
        <v>-1049937.5900000001</v>
      </c>
      <c r="H138" s="45">
        <f>H139-H140</f>
        <v>-1144937.5900000001</v>
      </c>
    </row>
    <row r="139" spans="2:8" s="6" customFormat="1" ht="11.25">
      <c r="B139" s="56" t="s">
        <v>220</v>
      </c>
      <c r="C139" s="54" t="s">
        <v>87</v>
      </c>
      <c r="D139" s="55" t="s">
        <v>88</v>
      </c>
      <c r="E139" s="58">
        <v>100700</v>
      </c>
      <c r="F139" s="58">
        <v>32038795.870000001</v>
      </c>
      <c r="G139" s="58">
        <v>2472298.92</v>
      </c>
      <c r="H139" s="45">
        <f>SUM(E139:G139)</f>
        <v>34611794.789999999</v>
      </c>
    </row>
    <row r="140" spans="2:8" s="6" customFormat="1" ht="12" thickBot="1">
      <c r="B140" s="56" t="s">
        <v>195</v>
      </c>
      <c r="C140" s="60" t="s">
        <v>89</v>
      </c>
      <c r="D140" s="61" t="s">
        <v>90</v>
      </c>
      <c r="E140" s="101">
        <v>100700</v>
      </c>
      <c r="F140" s="101">
        <v>32133795.870000001</v>
      </c>
      <c r="G140" s="101">
        <v>3522236.51</v>
      </c>
      <c r="H140" s="63">
        <f>SUM(E140:G140)</f>
        <v>35756732.380000003</v>
      </c>
    </row>
    <row r="141" spans="2:8" s="6" customFormat="1" ht="11.25">
      <c r="B141" s="64"/>
      <c r="C141" s="64"/>
      <c r="D141" s="64"/>
      <c r="E141" s="64"/>
      <c r="F141" s="64"/>
      <c r="G141" s="64"/>
      <c r="H141" s="64" t="s">
        <v>91</v>
      </c>
    </row>
    <row r="142" spans="2:8" s="6" customFormat="1" ht="9.9499999999999993" customHeight="1">
      <c r="B142" s="20"/>
      <c r="C142" s="21" t="s">
        <v>4</v>
      </c>
      <c r="D142" s="150" t="s">
        <v>5</v>
      </c>
      <c r="E142" s="22" t="s">
        <v>6</v>
      </c>
      <c r="F142" s="22" t="s">
        <v>127</v>
      </c>
      <c r="G142" s="23" t="s">
        <v>130</v>
      </c>
      <c r="H142" s="24"/>
    </row>
    <row r="143" spans="2:8" s="6" customFormat="1" ht="12.2" customHeight="1">
      <c r="B143" s="25" t="s">
        <v>7</v>
      </c>
      <c r="C143" s="26" t="s">
        <v>8</v>
      </c>
      <c r="D143" s="151"/>
      <c r="E143" s="27" t="s">
        <v>9</v>
      </c>
      <c r="F143" s="27" t="s">
        <v>128</v>
      </c>
      <c r="G143" s="28" t="s">
        <v>131</v>
      </c>
      <c r="H143" s="29" t="s">
        <v>10</v>
      </c>
    </row>
    <row r="144" spans="2:8" s="6" customFormat="1" ht="11.25">
      <c r="B144" s="30"/>
      <c r="C144" s="26" t="s">
        <v>11</v>
      </c>
      <c r="D144" s="152"/>
      <c r="E144" s="31" t="s">
        <v>12</v>
      </c>
      <c r="F144" s="27" t="s">
        <v>129</v>
      </c>
      <c r="G144" s="28" t="s">
        <v>132</v>
      </c>
      <c r="H144" s="29"/>
    </row>
    <row r="145" spans="2:11" s="6" customFormat="1" ht="12" thickBot="1">
      <c r="B145" s="32">
        <v>1</v>
      </c>
      <c r="C145" s="33">
        <v>2</v>
      </c>
      <c r="D145" s="33">
        <v>3</v>
      </c>
      <c r="E145" s="34">
        <v>4</v>
      </c>
      <c r="F145" s="34">
        <v>5</v>
      </c>
      <c r="G145" s="23" t="s">
        <v>13</v>
      </c>
      <c r="H145" s="24" t="s">
        <v>14</v>
      </c>
    </row>
    <row r="146" spans="2:11" s="6" customFormat="1" ht="11.25">
      <c r="B146" s="102" t="s">
        <v>222</v>
      </c>
      <c r="C146" s="37" t="s">
        <v>68</v>
      </c>
      <c r="D146" s="38"/>
      <c r="E146" s="67">
        <f>E147+E150+E153+E156+E157</f>
        <v>-95000</v>
      </c>
      <c r="F146" s="67">
        <f>F147+F150+F153+F156+F157</f>
        <v>40005.620000000003</v>
      </c>
      <c r="G146" s="67">
        <f>G147+G150+G153+G156+G157</f>
        <v>0</v>
      </c>
      <c r="H146" s="68">
        <f>H147+H150+H153+H156+H157</f>
        <v>-54994.38</v>
      </c>
    </row>
    <row r="147" spans="2:11" s="6" customFormat="1" ht="24">
      <c r="B147" s="41" t="s">
        <v>223</v>
      </c>
      <c r="C147" s="42" t="s">
        <v>70</v>
      </c>
      <c r="D147" s="43"/>
      <c r="E147" s="75">
        <f>E148-E149</f>
        <v>0</v>
      </c>
      <c r="F147" s="75">
        <f>F148-F149</f>
        <v>0</v>
      </c>
      <c r="G147" s="75">
        <f>G148-G149</f>
        <v>0</v>
      </c>
      <c r="H147" s="76">
        <f>H148-H149</f>
        <v>0</v>
      </c>
    </row>
    <row r="148" spans="2:11" s="6" customFormat="1" ht="22.5">
      <c r="B148" s="77" t="s">
        <v>226</v>
      </c>
      <c r="C148" s="42" t="s">
        <v>92</v>
      </c>
      <c r="D148" s="43" t="s">
        <v>93</v>
      </c>
      <c r="E148" s="79"/>
      <c r="F148" s="79"/>
      <c r="G148" s="79"/>
      <c r="H148" s="76">
        <f>SUM(E148:G148)</f>
        <v>0</v>
      </c>
    </row>
    <row r="149" spans="2:11" s="6" customFormat="1" ht="22.5">
      <c r="B149" s="77" t="s">
        <v>196</v>
      </c>
      <c r="C149" s="42" t="s">
        <v>94</v>
      </c>
      <c r="D149" s="43" t="s">
        <v>95</v>
      </c>
      <c r="E149" s="79"/>
      <c r="F149" s="79"/>
      <c r="G149" s="79"/>
      <c r="H149" s="76">
        <f>SUM(E149:G149)</f>
        <v>0</v>
      </c>
    </row>
    <row r="150" spans="2:11" s="6" customFormat="1" ht="24">
      <c r="B150" s="41" t="s">
        <v>224</v>
      </c>
      <c r="C150" s="42" t="s">
        <v>73</v>
      </c>
      <c r="D150" s="43"/>
      <c r="E150" s="75">
        <f>E151-E152</f>
        <v>0</v>
      </c>
      <c r="F150" s="75">
        <f>F151-F152</f>
        <v>0</v>
      </c>
      <c r="G150" s="75">
        <f>G151-G152</f>
        <v>0</v>
      </c>
      <c r="H150" s="76">
        <f>H151-H152</f>
        <v>0</v>
      </c>
    </row>
    <row r="151" spans="2:11" s="6" customFormat="1" ht="22.5">
      <c r="B151" s="77" t="s">
        <v>227</v>
      </c>
      <c r="C151" s="42" t="s">
        <v>96</v>
      </c>
      <c r="D151" s="43" t="s">
        <v>97</v>
      </c>
      <c r="E151" s="79"/>
      <c r="F151" s="79"/>
      <c r="G151" s="79"/>
      <c r="H151" s="76">
        <f>SUM(E151:G151)</f>
        <v>0</v>
      </c>
      <c r="I151" s="103"/>
      <c r="J151" s="103"/>
      <c r="K151" s="103"/>
    </row>
    <row r="152" spans="2:11" s="6" customFormat="1" ht="22.5">
      <c r="B152" s="77" t="s">
        <v>197</v>
      </c>
      <c r="C152" s="42" t="s">
        <v>98</v>
      </c>
      <c r="D152" s="43" t="s">
        <v>99</v>
      </c>
      <c r="E152" s="79"/>
      <c r="F152" s="79"/>
      <c r="G152" s="79"/>
      <c r="H152" s="76">
        <f>SUM(E152:G152)</f>
        <v>0</v>
      </c>
      <c r="I152" s="103"/>
      <c r="J152" s="103"/>
      <c r="K152" s="103"/>
    </row>
    <row r="153" spans="2:11" s="6" customFormat="1" ht="12">
      <c r="B153" s="41" t="s">
        <v>225</v>
      </c>
      <c r="C153" s="42" t="s">
        <v>78</v>
      </c>
      <c r="D153" s="43"/>
      <c r="E153" s="75">
        <f>E154-E155</f>
        <v>-95000</v>
      </c>
      <c r="F153" s="75">
        <f>F154-F155</f>
        <v>-96117.74</v>
      </c>
      <c r="G153" s="75">
        <f>G154-G155</f>
        <v>0</v>
      </c>
      <c r="H153" s="76">
        <f>H154-H155</f>
        <v>-191117.74</v>
      </c>
      <c r="I153" s="103"/>
      <c r="J153" s="103"/>
      <c r="K153" s="103"/>
    </row>
    <row r="154" spans="2:11" s="104" customFormat="1" ht="11.25">
      <c r="B154" s="77" t="s">
        <v>228</v>
      </c>
      <c r="C154" s="42" t="s">
        <v>100</v>
      </c>
      <c r="D154" s="43" t="s">
        <v>101</v>
      </c>
      <c r="E154" s="79">
        <v>95000</v>
      </c>
      <c r="F154" s="79">
        <v>34611098.060000002</v>
      </c>
      <c r="G154" s="79">
        <v>3515884.07</v>
      </c>
      <c r="H154" s="76">
        <f>SUM(E154:G154)</f>
        <v>38221982.130000003</v>
      </c>
    </row>
    <row r="155" spans="2:11" s="104" customFormat="1" ht="11.25">
      <c r="B155" s="77" t="s">
        <v>198</v>
      </c>
      <c r="C155" s="42" t="s">
        <v>102</v>
      </c>
      <c r="D155" s="43" t="s">
        <v>103</v>
      </c>
      <c r="E155" s="79">
        <v>190000</v>
      </c>
      <c r="F155" s="79">
        <v>34707215.799999997</v>
      </c>
      <c r="G155" s="79">
        <v>3515884.07</v>
      </c>
      <c r="H155" s="76">
        <f>SUM(E155:G155)</f>
        <v>38413099.869999997</v>
      </c>
    </row>
    <row r="156" spans="2:11" s="104" customFormat="1" ht="12">
      <c r="B156" s="93" t="s">
        <v>152</v>
      </c>
      <c r="C156" s="42" t="s">
        <v>83</v>
      </c>
      <c r="D156" s="43" t="s">
        <v>64</v>
      </c>
      <c r="E156" s="79"/>
      <c r="F156" s="79"/>
      <c r="G156" s="79"/>
      <c r="H156" s="76">
        <f>SUM(E156:G156)</f>
        <v>0</v>
      </c>
    </row>
    <row r="157" spans="2:11" s="104" customFormat="1" ht="12.75" thickBot="1">
      <c r="B157" s="93" t="s">
        <v>153</v>
      </c>
      <c r="C157" s="81" t="s">
        <v>88</v>
      </c>
      <c r="D157" s="82" t="s">
        <v>64</v>
      </c>
      <c r="E157" s="105">
        <v>0</v>
      </c>
      <c r="F157" s="105">
        <v>136123.35999999999</v>
      </c>
      <c r="G157" s="105">
        <v>0</v>
      </c>
      <c r="H157" s="84">
        <f>SUM(E157:G157)</f>
        <v>136123.35999999999</v>
      </c>
      <c r="I157" s="106"/>
      <c r="J157" s="106"/>
      <c r="K157" s="106"/>
    </row>
    <row r="158" spans="2:11" s="104" customFormat="1" ht="11.25">
      <c r="B158" s="107"/>
      <c r="C158" s="108"/>
      <c r="D158" s="109"/>
      <c r="E158" s="110"/>
      <c r="F158" s="110"/>
      <c r="G158" s="110"/>
      <c r="H158" s="111"/>
      <c r="I158" s="106"/>
      <c r="K158" s="106"/>
    </row>
    <row r="159" spans="2:11" s="104" customFormat="1" ht="19.5" customHeight="1">
      <c r="B159" s="112" t="s">
        <v>200</v>
      </c>
      <c r="C159" s="157" t="s">
        <v>299</v>
      </c>
      <c r="D159" s="157"/>
      <c r="E159" s="157"/>
      <c r="F159" s="113" t="s">
        <v>117</v>
      </c>
      <c r="G159" s="114"/>
      <c r="H159" s="115" t="s">
        <v>300</v>
      </c>
      <c r="J159" s="106"/>
      <c r="K159" s="106"/>
    </row>
    <row r="160" spans="2:11" s="104" customFormat="1" ht="10.5" customHeight="1">
      <c r="B160" s="116" t="s">
        <v>120</v>
      </c>
      <c r="C160" s="158" t="s">
        <v>119</v>
      </c>
      <c r="D160" s="158"/>
      <c r="E160" s="158"/>
      <c r="G160" s="116" t="s">
        <v>118</v>
      </c>
      <c r="H160" s="117" t="s">
        <v>119</v>
      </c>
      <c r="J160" s="106"/>
      <c r="K160" s="106"/>
    </row>
    <row r="161" spans="2:10" s="104" customFormat="1" ht="30" customHeight="1">
      <c r="B161" s="118"/>
      <c r="C161" s="118"/>
      <c r="D161" s="118"/>
      <c r="G161" s="118"/>
    </row>
    <row r="162" spans="2:10" s="104" customFormat="1" ht="10.5" customHeight="1">
      <c r="B162" s="119" t="s">
        <v>115</v>
      </c>
      <c r="C162" s="159"/>
      <c r="D162" s="159"/>
      <c r="E162" s="159"/>
      <c r="F162" s="159"/>
      <c r="G162" s="159"/>
      <c r="H162" s="159"/>
    </row>
    <row r="163" spans="2:10" s="104" customFormat="1" ht="9.75" customHeight="1">
      <c r="B163" s="106"/>
      <c r="C163" s="158" t="s">
        <v>116</v>
      </c>
      <c r="D163" s="158"/>
      <c r="E163" s="158"/>
      <c r="F163" s="158"/>
      <c r="G163" s="158"/>
      <c r="H163" s="158"/>
    </row>
    <row r="164" spans="2:10" s="104" customFormat="1" ht="18.75" customHeight="1">
      <c r="B164" s="120" t="s">
        <v>121</v>
      </c>
      <c r="C164" s="157"/>
      <c r="D164" s="157"/>
      <c r="E164" s="157"/>
      <c r="F164" s="121"/>
      <c r="G164" s="157"/>
      <c r="H164" s="157"/>
      <c r="I164" s="122"/>
      <c r="J164" s="122"/>
    </row>
    <row r="165" spans="2:10" s="123" customFormat="1">
      <c r="B165" s="120" t="s">
        <v>122</v>
      </c>
      <c r="C165" s="158" t="s">
        <v>123</v>
      </c>
      <c r="D165" s="158"/>
      <c r="E165" s="158"/>
      <c r="F165" s="122" t="s">
        <v>118</v>
      </c>
      <c r="G165" s="158" t="s">
        <v>119</v>
      </c>
      <c r="H165" s="158"/>
    </row>
    <row r="166" spans="2:10">
      <c r="B166" s="112" t="s">
        <v>201</v>
      </c>
      <c r="C166" s="157"/>
      <c r="D166" s="157"/>
      <c r="E166" s="157"/>
      <c r="F166" s="157"/>
      <c r="G166" s="157"/>
      <c r="H166" s="115"/>
    </row>
    <row r="167" spans="2:10">
      <c r="B167" s="116" t="s">
        <v>120</v>
      </c>
      <c r="C167" s="158" t="s">
        <v>123</v>
      </c>
      <c r="D167" s="158"/>
      <c r="E167" s="158"/>
      <c r="F167" s="158" t="s">
        <v>119</v>
      </c>
      <c r="G167" s="158"/>
      <c r="H167" s="116" t="s">
        <v>124</v>
      </c>
    </row>
    <row r="168" spans="2:10">
      <c r="B168" s="118"/>
      <c r="C168" s="118"/>
      <c r="D168" s="118"/>
      <c r="E168" s="104"/>
      <c r="F168" s="104"/>
      <c r="G168" s="118"/>
      <c r="H168" s="118"/>
    </row>
    <row r="169" spans="2:10" ht="14.25" customHeight="1">
      <c r="B169" s="124" t="s">
        <v>104</v>
      </c>
      <c r="C169" s="118"/>
      <c r="D169" s="118"/>
      <c r="E169" s="112"/>
      <c r="F169" s="125"/>
      <c r="G169" s="125"/>
      <c r="H169" s="125"/>
    </row>
    <row r="170" spans="2:10" ht="14.25" customHeight="1">
      <c r="B170" s="124"/>
      <c r="C170" s="118"/>
      <c r="D170" s="118"/>
      <c r="E170" s="112"/>
      <c r="F170" s="125"/>
      <c r="G170" s="125"/>
      <c r="H170" s="125"/>
    </row>
    <row r="171" spans="2:10" ht="13.5" hidden="1" customHeight="1" thickBot="1">
      <c r="B171" s="126"/>
      <c r="C171" s="126"/>
      <c r="D171" s="126"/>
      <c r="E171" s="126"/>
      <c r="F171" s="126"/>
      <c r="G171" s="123"/>
      <c r="H171" s="123"/>
    </row>
    <row r="172" spans="2:10" ht="48.75" hidden="1" customHeight="1" thickTop="1" thickBot="1">
      <c r="C172" s="139"/>
      <c r="D172" s="140"/>
      <c r="E172" s="140"/>
      <c r="F172" s="141" t="s">
        <v>159</v>
      </c>
      <c r="G172" s="141"/>
      <c r="H172" s="142"/>
    </row>
    <row r="173" spans="2:10" ht="13.5" hidden="1" customHeight="1" thickTop="1" thickBot="1"/>
    <row r="174" spans="2:10" ht="15.75" hidden="1" thickTop="1">
      <c r="C174" s="143" t="s">
        <v>160</v>
      </c>
      <c r="D174" s="144"/>
      <c r="E174" s="144"/>
      <c r="F174" s="145"/>
      <c r="G174" s="145"/>
      <c r="H174" s="146"/>
    </row>
    <row r="175" spans="2:10" hidden="1">
      <c r="C175" s="135" t="s">
        <v>161</v>
      </c>
      <c r="D175" s="136"/>
      <c r="E175" s="136"/>
      <c r="F175" s="129"/>
      <c r="G175" s="129"/>
      <c r="H175" s="130"/>
    </row>
    <row r="176" spans="2:10" hidden="1">
      <c r="C176" s="135" t="s">
        <v>158</v>
      </c>
      <c r="D176" s="136"/>
      <c r="E176" s="136"/>
      <c r="F176" s="127"/>
      <c r="G176" s="127"/>
      <c r="H176" s="128"/>
    </row>
    <row r="177" spans="3:8" hidden="1">
      <c r="C177" s="135" t="s">
        <v>162</v>
      </c>
      <c r="D177" s="136"/>
      <c r="E177" s="136"/>
      <c r="F177" s="127"/>
      <c r="G177" s="127"/>
      <c r="H177" s="128"/>
    </row>
    <row r="178" spans="3:8" hidden="1">
      <c r="C178" s="135" t="s">
        <v>163</v>
      </c>
      <c r="D178" s="136"/>
      <c r="E178" s="136"/>
      <c r="F178" s="127"/>
      <c r="G178" s="127"/>
      <c r="H178" s="128"/>
    </row>
    <row r="179" spans="3:8" hidden="1">
      <c r="C179" s="135" t="s">
        <v>164</v>
      </c>
      <c r="D179" s="136"/>
      <c r="E179" s="136"/>
      <c r="F179" s="129"/>
      <c r="G179" s="129"/>
      <c r="H179" s="130"/>
    </row>
    <row r="180" spans="3:8" hidden="1">
      <c r="C180" s="135" t="s">
        <v>165</v>
      </c>
      <c r="D180" s="136"/>
      <c r="E180" s="136"/>
      <c r="F180" s="129"/>
      <c r="G180" s="129"/>
      <c r="H180" s="130"/>
    </row>
    <row r="181" spans="3:8" hidden="1">
      <c r="C181" s="135" t="s">
        <v>166</v>
      </c>
      <c r="D181" s="136"/>
      <c r="E181" s="136"/>
      <c r="F181" s="127"/>
      <c r="G181" s="127"/>
      <c r="H181" s="128"/>
    </row>
    <row r="182" spans="3:8" ht="15.75" hidden="1" thickBot="1">
      <c r="C182" s="137" t="s">
        <v>167</v>
      </c>
      <c r="D182" s="138"/>
      <c r="E182" s="138"/>
      <c r="F182" s="131"/>
      <c r="G182" s="131"/>
      <c r="H182" s="132"/>
    </row>
    <row r="183" spans="3:8" ht="4.5" hidden="1" customHeight="1" thickTop="1">
      <c r="C183" s="133"/>
      <c r="D183" s="133"/>
      <c r="E183" s="133"/>
      <c r="F183" s="134"/>
      <c r="G183" s="134"/>
      <c r="H183" s="134"/>
    </row>
    <row r="184" spans="3:8" hidden="1"/>
    <row r="205" ht="55.5" customHeight="1"/>
    <row r="215" ht="62.25" customHeight="1"/>
  </sheetData>
  <mergeCells count="45">
    <mergeCell ref="C163:H163"/>
    <mergeCell ref="F167:G167"/>
    <mergeCell ref="C164:E164"/>
    <mergeCell ref="C165:E165"/>
    <mergeCell ref="G164:H164"/>
    <mergeCell ref="G165:H165"/>
    <mergeCell ref="C166:E166"/>
    <mergeCell ref="F166:G166"/>
    <mergeCell ref="F178:H178"/>
    <mergeCell ref="B2:G2"/>
    <mergeCell ref="D13:D15"/>
    <mergeCell ref="D38:D40"/>
    <mergeCell ref="D4:E4"/>
    <mergeCell ref="C8:F9"/>
    <mergeCell ref="C5:F5"/>
    <mergeCell ref="D114:D116"/>
    <mergeCell ref="C7:F7"/>
    <mergeCell ref="C159:E159"/>
    <mergeCell ref="C160:E160"/>
    <mergeCell ref="C6:F6"/>
    <mergeCell ref="D81:D83"/>
    <mergeCell ref="D142:D144"/>
    <mergeCell ref="C167:E167"/>
    <mergeCell ref="C162:H162"/>
    <mergeCell ref="C172:E172"/>
    <mergeCell ref="F172:H172"/>
    <mergeCell ref="C174:E174"/>
    <mergeCell ref="C176:E176"/>
    <mergeCell ref="C177:E177"/>
    <mergeCell ref="C175:E175"/>
    <mergeCell ref="F174:H174"/>
    <mergeCell ref="F175:H175"/>
    <mergeCell ref="F176:H176"/>
    <mergeCell ref="F177:H177"/>
    <mergeCell ref="C178:E178"/>
    <mergeCell ref="C179:E179"/>
    <mergeCell ref="C180:E180"/>
    <mergeCell ref="C182:E182"/>
    <mergeCell ref="C181:E181"/>
    <mergeCell ref="F181:H181"/>
    <mergeCell ref="F179:H179"/>
    <mergeCell ref="F180:H180"/>
    <mergeCell ref="F182:H182"/>
    <mergeCell ref="C183:E183"/>
    <mergeCell ref="F183:H183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1" orientation="portrait" blackAndWhite="1" r:id="rId1"/>
  <headerFooter alignWithMargins="0"/>
  <rowBreaks count="5" manualBreakCount="5">
    <brk id="36" max="16383" man="1"/>
    <brk id="79" max="16383" man="1"/>
    <brk id="112" max="16383" man="1"/>
    <brk id="140" max="16383" man="1"/>
    <brk id="170" max="16383" man="1"/>
  </rowBreaks>
  <ignoredErrors>
    <ignoredError sqref="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0503721</vt:lpstr>
      <vt:lpstr>'0503721'!Область_печати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user</cp:lastModifiedBy>
  <cp:lastPrinted>2023-03-22T05:39:38Z</cp:lastPrinted>
  <dcterms:created xsi:type="dcterms:W3CDTF">2011-06-24T08:15:11Z</dcterms:created>
  <dcterms:modified xsi:type="dcterms:W3CDTF">2023-03-22T07:29:21Z</dcterms:modified>
</cp:coreProperties>
</file>